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824" firstSheet="9" activeTab="15"/>
  </bookViews>
  <sheets>
    <sheet name="1、执业律师统计表" sheetId="1" r:id="rId1"/>
    <sheet name="表1校对" sheetId="2" r:id="rId2"/>
    <sheet name="2、律师执业机构统计表" sheetId="3" r:id="rId3"/>
    <sheet name="表2校对" sheetId="4" r:id="rId4"/>
    <sheet name="3、律师业务统计表一" sheetId="5" r:id="rId5"/>
    <sheet name="表3校对" sheetId="6" r:id="rId6"/>
    <sheet name="4、律师业务统计表二" sheetId="7" r:id="rId7"/>
    <sheet name="表4校对 " sheetId="8" r:id="rId8"/>
    <sheet name="5、律师公益法律服务统计表" sheetId="9" r:id="rId9"/>
    <sheet name="表5校对" sheetId="10" r:id="rId10"/>
    <sheet name="6、律师参政议政统计表" sheetId="11" r:id="rId11"/>
    <sheet name="表6校对" sheetId="12" r:id="rId12"/>
    <sheet name="7、公职律师公司律师表" sheetId="13" r:id="rId13"/>
    <sheet name="表7校对 " sheetId="14" r:id="rId14"/>
    <sheet name="8、涉外涉港澳台" sheetId="15" r:id="rId15"/>
    <sheet name="9、律师协会党组织设置情况" sheetId="16" r:id="rId16"/>
    <sheet name="Sheet1" sheetId="17" r:id="rId17"/>
  </sheets>
  <definedNames>
    <definedName name="_xlnm.Print_Area" localSheetId="0">'1、执业律师统计表'!$A$1:$AV$18</definedName>
    <definedName name="_xlnm.Print_Area" localSheetId="2">'2、律师执业机构统计表'!$A$1:$AB$17</definedName>
    <definedName name="_xlnm.Print_Area" localSheetId="4">'3、律师业务统计表一'!$A$1:$AS$14</definedName>
    <definedName name="_xlnm.Print_Area" localSheetId="10">'6、律师参政议政统计表'!$A$1:$AJ$12</definedName>
    <definedName name="_xlnm.Print_Area" localSheetId="12">'7、公职律师公司律师表'!$A$1:$X$13</definedName>
    <definedName name="_xlnm.Print_Area" localSheetId="14">'8、涉外涉港澳台'!$A$1:$BE$16</definedName>
    <definedName name="_xlnm.Print_Area" localSheetId="15">'9、律师协会党组织设置情况'!$A$1:$Y$13</definedName>
  </definedNames>
  <calcPr fullCalcOnLoad="1"/>
</workbook>
</file>

<file path=xl/sharedStrings.xml><?xml version="1.0" encoding="utf-8"?>
<sst xmlns="http://schemas.openxmlformats.org/spreadsheetml/2006/main" count="888" uniqueCount="363">
  <si>
    <t>律师统计表（律师表1）</t>
  </si>
  <si>
    <t>统计时间：2020年 1月1 日 --2020年 6月30日                                                                                                                                          填表时间：   2020.7.10</t>
  </si>
  <si>
    <t>项目</t>
  </si>
  <si>
    <t>律师人数合计</t>
  </si>
  <si>
    <t>专业律师</t>
  </si>
  <si>
    <t>文化程度</t>
  </si>
  <si>
    <t>少数民族律师</t>
  </si>
  <si>
    <t>政治面貌</t>
  </si>
  <si>
    <t>奖惩情况</t>
  </si>
  <si>
    <t>培训情况</t>
  </si>
  <si>
    <t>律所其他人员</t>
  </si>
  <si>
    <t>合计</t>
  </si>
  <si>
    <t>其中</t>
  </si>
  <si>
    <t>在国境外接受过教育并获得学位的</t>
  </si>
  <si>
    <t>博士研究生</t>
  </si>
  <si>
    <t>硕士研究生</t>
  </si>
  <si>
    <t>本科</t>
  </si>
  <si>
    <t>本科（不含）以下</t>
  </si>
  <si>
    <t>中共党员</t>
  </si>
  <si>
    <t>民主党派</t>
  </si>
  <si>
    <t>无党派人士</t>
  </si>
  <si>
    <t>受省级（含）以上表彰奖励的律师</t>
  </si>
  <si>
    <t>受行业处分的律师</t>
  </si>
  <si>
    <t>受行政处罚的律师</t>
  </si>
  <si>
    <t>参加各种培训合计</t>
  </si>
  <si>
    <t>申请律师执业实习人员</t>
  </si>
  <si>
    <t>聘请外国法律顾问</t>
  </si>
  <si>
    <t>其他辅助人员</t>
  </si>
  <si>
    <t>刑事</t>
  </si>
  <si>
    <t>婚姻家庭</t>
  </si>
  <si>
    <t>公司法</t>
  </si>
  <si>
    <t>金融证券保险</t>
  </si>
  <si>
    <t>建筑房地产</t>
  </si>
  <si>
    <t>知识产权</t>
  </si>
  <si>
    <t>劳动法</t>
  </si>
  <si>
    <t>涉外法律服务</t>
  </si>
  <si>
    <t>行政法</t>
  </si>
  <si>
    <t>法律专业</t>
  </si>
  <si>
    <t>非法律专业</t>
  </si>
  <si>
    <t>训诫</t>
  </si>
  <si>
    <t>警告</t>
  </si>
  <si>
    <t>通报批评</t>
  </si>
  <si>
    <t>公开谴责</t>
  </si>
  <si>
    <t>中止会员权利一个月以上一年以下</t>
  </si>
  <si>
    <t>取消会员资格</t>
  </si>
  <si>
    <t>罚款</t>
  </si>
  <si>
    <t>停止执业三个月以下</t>
  </si>
  <si>
    <t>停止执业三个月以上六个月以下</t>
  </si>
  <si>
    <t>停止执业六个月以上一年以下</t>
  </si>
  <si>
    <t>吊销执业证书</t>
  </si>
  <si>
    <t>申请律师执业实习人员集中培训</t>
  </si>
  <si>
    <t>律师思想政治培训</t>
  </si>
  <si>
    <t>律师职业道德执业纪律培训</t>
  </si>
  <si>
    <t>律师业务培训</t>
  </si>
  <si>
    <t>律师赴国外、境外培训</t>
  </si>
  <si>
    <t>单位</t>
  </si>
  <si>
    <t>人</t>
  </si>
  <si>
    <t>人次</t>
  </si>
  <si>
    <t>甲</t>
  </si>
  <si>
    <t>省份</t>
  </si>
  <si>
    <t>大等于0正确</t>
  </si>
  <si>
    <t>0正确</t>
  </si>
  <si>
    <t>小等于0正确</t>
  </si>
  <si>
    <t>填报单位（盖章）：  泉州市司法局                                               负责人：郭惠昆                 填表人： 廖杰茹</t>
  </si>
  <si>
    <t>填表说明：
1.表1中的律师是指依法取得，且在报表填报周期截止日仍持有有效律师执业证书的人员，包括未按照规定参加执业年度考核、执业年度考核不称职以及正在接受违法违纪投诉调查的律师等。统计报表中的律师人数应与全国律师综合管理系统中的律师人数保持一致。统计报表中的律师人数不包括军队律师人数。
2.甲1=甲13+甲14+甲15+甲16+甲17+甲18+甲19；甲2≤甲3+甲4+甲5+甲6+甲7+甲8+甲9+甲10+甲11；甲25≤甲26+甲27+甲28+甲29+甲30+甲31；甲32≤甲33+甲34+甲35+甲36+甲37+甲38；甲39≥甲40+甲41+甲42+甲43+甲44；表1（甲21）=表8（甲3）。
3.“专业领域”（甲3-甲11）是指根据《关于建立律师专业水平评价体系和评定机制的试点方案》在刑事、婚姻家庭等9个专业领域被评定为专业律师的律师人数，由开展试点工作的省（区、市）填报，同一律师被评为两个以上领域的专业律师的，在每个专业领域分别填报，但合计（甲2）只计一次。
4.“在国境外接受过教育并获得学位的”（甲12），是指在外国和港澳台接受过正规本科或者硕士、博士研究生教育，并取得相应的学士、硕士和博士学位的。
5.“文化程度”中“法律专业博士研究生”（甲13）、“法律专业硕士研究生”（甲15）、“法律专业本科”（甲17）是指最高学历是法律专业的博士研究生、硕士研究生、本科生。
6.“文化程度”中“非法律专业博士研究生”（甲14）、“非法律专业硕士研究生”（甲16）、“非法律专业本科”（甲18）是指最高学历不是法律专业的博士研究生、硕士研究生、本科生。
7.“无党派人士”（甲23）是指没有参加任何党派、对社会有积极贡献和一定影响的人士，其主体是知识分子。
8.“律师思想政治培训”（甲41）、“律师职业道德执业纪律培训”（甲42）和“律师业务培训”（甲43）是指参加在国内组织的律师培训。
9.同一律师受到两种或以上处罚、处分的，在每个处罚、处分种类分别填报，但甲25和甲32只计一人。
10.律师统计报表（除表6外）由律师事务所或外国（香港）律师事务所驻华（内地）代表机构填写，由所在地县级司法行政机关或者直辖市的区（县）司法行政机关汇总，并逐级上报至省级司法行政机关，由省级司法行政机关核实后报送司法部。</t>
  </si>
  <si>
    <t xml:space="preserve">     </t>
  </si>
  <si>
    <t>序号</t>
  </si>
  <si>
    <t>公式</t>
  </si>
  <si>
    <t>甲1=甲13+甲14+甲15+甲16+甲17+甲18+甲19</t>
  </si>
  <si>
    <t>甲2≤甲3+甲4+甲5+甲6+甲7+甲8+甲9+甲10+甲11</t>
  </si>
  <si>
    <t>子公式</t>
  </si>
  <si>
    <t>校对结果</t>
  </si>
  <si>
    <t>该数据自动生成</t>
  </si>
  <si>
    <t>甲25≤甲26+甲27+甲28+甲29+甲30+甲31</t>
  </si>
  <si>
    <t>甲32≤甲33+甲34+甲35+甲36+甲37+甲38</t>
  </si>
  <si>
    <t>甲39≥甲40+甲41+甲42+甲43+甲44</t>
  </si>
  <si>
    <t>表1（甲21）=表8（甲3）</t>
  </si>
  <si>
    <t>填表说明：
1.表格中黄色区域自动生成数据，不用填写。
2.报送数据前请检查校对结果栏是否“正确”，校对结果显示“错误”时，请重新核对公式。
3.本表格可选定、设置格式、插入行、排序等，不可删除行；若需插入行，请另行制作副本。
4.请使用本表格（含校对表）报送数据，请勿使用其他版本表格或自行设计表格填报。</t>
  </si>
  <si>
    <t>律师事务所统计表（律师表2）</t>
  </si>
  <si>
    <t>统计时间：2020年 1月 1日 -  2020年6月30 日                                                                                   填表时间：   2020.7.10</t>
  </si>
  <si>
    <t>律师事务所总数</t>
  </si>
  <si>
    <t>律师事务所分所总数</t>
  </si>
  <si>
    <t>当事人投诉的案件数</t>
  </si>
  <si>
    <t>纳税情况</t>
  </si>
  <si>
    <t>受省级以上表彰奖励所</t>
  </si>
  <si>
    <t>受行业处分所</t>
  </si>
  <si>
    <t>受行政处罚所</t>
  </si>
  <si>
    <t>纳税金额合计</t>
  </si>
  <si>
    <t>一般纳税人</t>
  </si>
  <si>
    <t>小规模纳税人</t>
  </si>
  <si>
    <t>中止会员权利一个月至一年</t>
  </si>
  <si>
    <t>停业整顿一个月以上六个月以下</t>
  </si>
  <si>
    <t>缴纳增值税</t>
  </si>
  <si>
    <t>缴纳合伙人所得税</t>
  </si>
  <si>
    <t>代扣代缴非合伙人律师所得税</t>
  </si>
  <si>
    <t>其他</t>
  </si>
  <si>
    <t>家</t>
  </si>
  <si>
    <t>件</t>
  </si>
  <si>
    <t>万元</t>
  </si>
  <si>
    <t>约等于0正确</t>
  </si>
  <si>
    <t>填报单位（盖章）：泉州市司法局                                         负责人：郭惠昆                 填表人： 廖杰茹</t>
  </si>
  <si>
    <t>填表说明：
1.表2中的律师事务所是指依法取得，且在填报周期截止日仍持有有效律师事务所执业证书的机构，包括未按照规定参加年度检查考核、年度检查考核不合格和正在接受违法违纪投诉查处的律师事务所等。统计报表中的律师事务所数量应与全国律师综合管理信息系统中的律师事务所数量保持一致。律师事务所总数含本省（区市）内的分所数量。
2.甲4≤甲5+甲6+甲7+甲8+甲9+甲10；甲11≤甲12+甲13+甲14+甲15；甲17=甲19+甲20+甲21+甲22+甲24+甲25+甲26+甲27；甲1=甲18+甲23。
3.“一般纳税人”（甲18）是指年营业收入超过500万元的律师事务所。
4.“小规模纳税人”（甲23）是指年营业收入500万元及以下的律师事务所。
5.纳税情况中的“其他”（甲22、甲27）是指律师事务所缴纳的除增值税之外的税费，如城市维护建设税、教育费附加等。
6.一家律师事务所同时受到两种或两种以上处罚、处分的，在每个处罚处分种类分别填报，但在甲4、11中记为一家。
7.“律师事务所分所总数”（甲2）是指外省（区、市）律师事务所在本省（区、市）设立的分所和本省（区、市）律师事务所在本省（区、市）设立的分所，不包括本省（区、市）律师事务所在外省（区、市）设立的分所。</t>
  </si>
  <si>
    <t>甲4≤甲5+甲6+甲7+甲8+甲9+甲10</t>
  </si>
  <si>
    <t>甲11≤甲12+甲13+甲14+甲15</t>
  </si>
  <si>
    <t>甲17=甲19+甲20+甲21+甲22+甲24+甲25+甲26+甲27</t>
  </si>
  <si>
    <t>甲1=甲18+甲23</t>
  </si>
  <si>
    <t>本项表中自动生成，不用填</t>
  </si>
  <si>
    <t>律师业务统计表（律师表3-1）</t>
  </si>
  <si>
    <t>统计时间：2020年 1月1 日 -- 2020年6 月30 日                                                                                                         填表时间：2020.7.10</t>
  </si>
  <si>
    <t>刑事案件辩护及代理</t>
  </si>
  <si>
    <t>民事案件代理</t>
  </si>
  <si>
    <t>行政案件代理</t>
  </si>
  <si>
    <t>代理申诉</t>
  </si>
  <si>
    <t>非诉讼法律事务</t>
  </si>
  <si>
    <t>咨询和代书</t>
  </si>
  <si>
    <t>仲裁业务</t>
  </si>
  <si>
    <t>刑事案件律师辩护覆盖情况</t>
  </si>
  <si>
    <t>律师担任刑事案件辩护人、代理人</t>
  </si>
  <si>
    <t>合 计</t>
  </si>
  <si>
    <t>刑事案件律师辩护覆盖率</t>
  </si>
  <si>
    <t>人民法院审理的刑事案件</t>
  </si>
  <si>
    <t>审判阶段有辩护律师的刑事案件</t>
  </si>
  <si>
    <t>刑事案件辩护</t>
  </si>
  <si>
    <t>刑事案件代理</t>
  </si>
  <si>
    <t>婚姻家庭纠纷案件</t>
  </si>
  <si>
    <t>公司案件</t>
  </si>
  <si>
    <t>金融银行案件</t>
  </si>
  <si>
    <t>证券纠纷案件</t>
  </si>
  <si>
    <t>保险纠纷案件</t>
  </si>
  <si>
    <t>海事海商案件</t>
  </si>
  <si>
    <t>建设工程与房地产案件</t>
  </si>
  <si>
    <t>劳动争议案件</t>
  </si>
  <si>
    <t>知识产权案件</t>
  </si>
  <si>
    <t>破产与重组案件</t>
  </si>
  <si>
    <t>医疗纠纷案件</t>
  </si>
  <si>
    <t>金融银行</t>
  </si>
  <si>
    <t>证券</t>
  </si>
  <si>
    <t>保险</t>
  </si>
  <si>
    <t>反垄断</t>
  </si>
  <si>
    <t>建设工程与房地产</t>
  </si>
  <si>
    <t>税法</t>
  </si>
  <si>
    <t>海事海商</t>
  </si>
  <si>
    <t>环境资源与能源</t>
  </si>
  <si>
    <t>破产与重组</t>
  </si>
  <si>
    <t>劳动争议仲裁</t>
  </si>
  <si>
    <t>国内商事仲裁</t>
  </si>
  <si>
    <t>国际商事仲裁</t>
  </si>
  <si>
    <t>当事人自行委托辩护</t>
  </si>
  <si>
    <t>依申请的刑事法律援助</t>
  </si>
  <si>
    <t>法定通知辩护</t>
  </si>
  <si>
    <t>扩大通知辩护</t>
  </si>
  <si>
    <t>%</t>
  </si>
  <si>
    <t>校对</t>
  </si>
  <si>
    <t>同</t>
  </si>
  <si>
    <t>小于等于0为正确</t>
  </si>
  <si>
    <t>填报单位（盖章）：                                                                                          负责人：郭惠昆                 填表人： 廖杰茹</t>
  </si>
  <si>
    <t>填表说明：
1.甲1=甲3/甲2；甲4=甲5+甲10；甲5≥甲6+甲7+甲8+甲9；甲11=甲12+甲13+甲14+甲15+甲16+甲17+甲18+甲19+甲20+甲21+甲22+甲23；甲26=甲27+甲28+甲29+甲30+甲31+甲32+甲33+甲34+甲35+甲36+甲37+甲38+甲39。甲41≥甲42+甲43+甲44。
2.“人民法院审理的刑事案件”（甲2）指本地区人民法院一审、二审和审判监督程序受理的刑事案件数量。
3.“审判阶段有辩护律师的刑事案件”（甲3）是指本地区人民法院一审、二审和审判监督程序受理的刑事案件中有辩护律师的案件数量。
4.“当事人自行委托辩护”（甲6）包括《刑事诉讼法》第三十三条第三款规定的由监护人、近亲属代为委托辩护人的情形。
5.“依申请的刑事法律援助”（甲7）是指根据《刑事诉讼法》第三十四条第一款规定，本地区法律援助机构指派律师提供辩护的案件数量。
6.“法定通知辩护”（甲8）是指根据《刑事诉讼法》第三十四条第二款、第三款和第二百六十七条规定，本地区法律援助机构指派律师提供辩护的案件数量。
7.“扩大通知辩护”（甲9）是指根据《最高人民法院、司法部关于开展刑事案件律师辩护全覆盖试点工作的办法》，除《刑事诉讼法》第三十四条和第二百六十七条规定的情形外，本地区在适用普通程序审理的一审案件、二审案件、按照审判监督程序审理的案件中，被告人没有委托辩护人的，人民法院通知法律援助机构指派律师提供辩护的案件数量。
8.律师办理的刑事案件法律援助、民事案件法律援助、行政案件法律援助和非诉讼法律事务法律援助，分别计入“刑事案件辩护及代理”“民事案件代理”“行政案件代理”“非诉讼法律事务”项，同时计入表4“公益法律服务”栏下“办理法律援助案件合计”项，但在表3-2“业务情况（按收费金额）”栏下“办理各类法律事务件数合计”中，一件法律援助案件只计一次，不重复计入。</t>
  </si>
  <si>
    <t>甲1=甲3/甲2</t>
  </si>
  <si>
    <t>甲4=甲5+甲10</t>
  </si>
  <si>
    <t>甲5≥甲6+甲7+甲8+甲9</t>
  </si>
  <si>
    <t>甲11=甲12+甲13+甲14+甲15+甲16+甲17+甲18+甲19+甲20+甲21+甲22+甲23</t>
  </si>
  <si>
    <t>甲26=甲27+甲28+甲29+甲30+甲31+甲32+甲33+甲34+甲35+甲36+甲37+甲38+甲39</t>
  </si>
  <si>
    <t>甲41≥甲42+甲43+甲44</t>
  </si>
  <si>
    <t>律师业务统计表（律师表3-2）</t>
  </si>
  <si>
    <t>统计时间：2020年 1月 01日 --  2020年6 月30日                                                      填表时间： 2020.7.10</t>
  </si>
  <si>
    <t>法律顾问</t>
  </si>
  <si>
    <t>业务情况（按收费金额）</t>
  </si>
  <si>
    <t>业务收费</t>
  </si>
  <si>
    <t>办理各类法律事务件数合计</t>
  </si>
  <si>
    <t>免 费</t>
  </si>
  <si>
    <t>1万元以下</t>
  </si>
  <si>
    <t>1万元（含）至5万元</t>
  </si>
  <si>
    <t>5万元（含）至10万元</t>
  </si>
  <si>
    <t>10万元（含）至50万元</t>
  </si>
  <si>
    <t>50万元（含）至100万元</t>
  </si>
  <si>
    <t>100万元（含）以上</t>
  </si>
  <si>
    <t>其中规模以上律所</t>
  </si>
  <si>
    <t>业务收费合计</t>
  </si>
  <si>
    <t>担任党政机关、人民团体法律顾问</t>
  </si>
  <si>
    <t>担任企业法律顾问</t>
  </si>
  <si>
    <t>担任事业单位法律顾问</t>
  </si>
  <si>
    <t>小额收费案件（1万元以下）数</t>
  </si>
  <si>
    <t>小额收费案件占比</t>
  </si>
  <si>
    <t>刑事案件收费</t>
  </si>
  <si>
    <t>民事案件收费</t>
  </si>
  <si>
    <t>行政案件收费</t>
  </si>
  <si>
    <t>非诉讼法律事务收费</t>
  </si>
  <si>
    <t>案件收费
律师事务所设立的调解工作室调解</t>
  </si>
  <si>
    <t>填表说明：
1.甲1=甲2+甲3+甲4+甲5；甲6=甲7+甲8+甲9+甲10+甲11+甲12+甲13；甲16=甲15/甲14；甲17=甲18+甲19+甲20+甲21+甲22+甲23；表3-2（甲6）=表3-1（甲4+甲11+甲24+甲25+甲26+甲40+甲41）+表4（甲4+甲5+甲14）。
2.“免费”（甲7）是指律师办理各类免费法律事务件数，包括提供公益法律服务件数（表4甲1）。
3.“其中规模以上律所”（甲14-16）是指执业律师50人及以上的律师事务所。</t>
  </si>
  <si>
    <t>甲1=甲2+甲3+甲4+甲5</t>
  </si>
  <si>
    <t>甲6=甲7+甲8+甲9+甲10+甲11+甲12+甲13</t>
  </si>
  <si>
    <t>甲16=甲15/甲14</t>
  </si>
  <si>
    <t>甲17=甲18+甲19+甲20+甲21+甲22+甲23</t>
  </si>
  <si>
    <t>表3-2（甲6）=表3-1（甲4+甲11+甲24+甲25+甲26+甲40+甲41）+表4（甲4+甲5+甲14）</t>
  </si>
  <si>
    <t>律师公益法律服务统计表（律师表4）</t>
  </si>
  <si>
    <t>统计时间：2020年1月01 日 -- 2020 年 6月30日                                                                 填表时间：  2020.7.10</t>
  </si>
  <si>
    <t>公益法律服务</t>
  </si>
  <si>
    <t>公益法律服务件数合计</t>
  </si>
  <si>
    <t>办理法律援助案件合计</t>
  </si>
  <si>
    <t>参与信访</t>
  </si>
  <si>
    <t>律师调解</t>
  </si>
  <si>
    <t>村居法律顾问</t>
  </si>
  <si>
    <t>参与城管执法</t>
  </si>
  <si>
    <t>为社会弱势群体提供免费法律服务</t>
  </si>
  <si>
    <t>捐款捐赠</t>
  </si>
  <si>
    <t>参与信访接待和处理的律师人数</t>
  </si>
  <si>
    <t>参与信访接待和处理案件数合计</t>
  </si>
  <si>
    <t>担任村居法律顾问的律师人数</t>
  </si>
  <si>
    <t>建立村居法律顾问微信群个数</t>
  </si>
  <si>
    <t>服务对象</t>
  </si>
  <si>
    <t>驻队律师人数</t>
  </si>
  <si>
    <t>参与处置城管执法事件数</t>
  </si>
  <si>
    <t>老年人</t>
  </si>
  <si>
    <t>妇女</t>
  </si>
  <si>
    <t>未成年人</t>
  </si>
  <si>
    <t>农民工</t>
  </si>
  <si>
    <t>残疾人</t>
  </si>
  <si>
    <t>人民法院律师调解工作室调解案件</t>
  </si>
  <si>
    <t>律师协会律师调解中心调解案件</t>
  </si>
  <si>
    <t>律师事务所设立的调解工作室调解的案件</t>
  </si>
  <si>
    <t>农村</t>
  </si>
  <si>
    <t>社区</t>
  </si>
  <si>
    <t>个</t>
  </si>
  <si>
    <t>填报单位（盖章）：泉州市司法局                                                              负责人：郭惠昆                 填表人：廖杰茹</t>
  </si>
  <si>
    <t>填表说明：
1、甲1=甲2+甲4+甲5+甲14。
2、“公益法律服务”包括律师办理法律援助，参与信访、专业调解、城管执法工作，为社会弱势群体提供免费法律服务等。鉴于“为社会弱势群体提供免费法律服务”与其他公益法律服务统计项目可能存在交叉，不计入“公益法律服务件数合计”（甲1）；捐款捐赠也不计入“公益法律服务件数合计”（甲1）。</t>
  </si>
  <si>
    <t>甲1=甲2+甲4+甲5+甲14</t>
  </si>
  <si>
    <t>律师参政议政统计表（律师表5）</t>
  </si>
  <si>
    <t>统计时间：2020年 1月1 日 --- 2020年6 月30 日                                                                                                             填表时间：2020.7.10</t>
  </si>
  <si>
    <t>参政议政</t>
  </si>
  <si>
    <t>人大代表</t>
  </si>
  <si>
    <t>政协委员</t>
  </si>
  <si>
    <t>担任党代会代表</t>
  </si>
  <si>
    <t>担任法官遴选委员会委员的律师人数</t>
  </si>
  <si>
    <t>担任检察官遴选委员会委员的律师人数</t>
  </si>
  <si>
    <t>担任人民法院特约监督员的律师人数</t>
  </si>
  <si>
    <t>的律师人数
担任人民检察院特约监督员、特约检察员</t>
  </si>
  <si>
    <t>担任人大代表</t>
  </si>
  <si>
    <t>履职情况</t>
  </si>
  <si>
    <t>担任政协委员</t>
  </si>
  <si>
    <t>全国党代会代表</t>
  </si>
  <si>
    <t>省级党代会代表</t>
  </si>
  <si>
    <t>设区的市级党代会代表</t>
  </si>
  <si>
    <t>县级党代会代表</t>
  </si>
  <si>
    <t>全国人大代表</t>
  </si>
  <si>
    <t>省级人大代表</t>
  </si>
  <si>
    <t>设区的市级人大代表</t>
  </si>
  <si>
    <t>县级人大代表</t>
  </si>
  <si>
    <t>提出建议</t>
  </si>
  <si>
    <t>参与立法、修法</t>
  </si>
  <si>
    <t>参与执法检查</t>
  </si>
  <si>
    <t>参与调研</t>
  </si>
  <si>
    <t>全国政协委员</t>
  </si>
  <si>
    <t>省级政协委员</t>
  </si>
  <si>
    <t>设区的市级政协委员</t>
  </si>
  <si>
    <t>县级政协委员</t>
  </si>
  <si>
    <t>提出提案</t>
  </si>
  <si>
    <t>参与协商座谈</t>
  </si>
  <si>
    <t>次</t>
  </si>
  <si>
    <t>填报单位（盖章）： 泉州市司法局                                                                                                         负责人：郭惠昆                 填表人：廖杰茹</t>
  </si>
  <si>
    <t>填表说明：
1、甲1=甲2+甲3+甲4+甲5；甲14=甲15+甲16+甲17+甲18；甲27=甲28+甲29+甲30+甲31。
2、同一律师担任不同层级人大代表、政协委员的，以较高层级的为准，不重复统计。</t>
  </si>
  <si>
    <t>甲14=甲15+甲16+甲17+甲18</t>
  </si>
  <si>
    <t>甲27=甲28+甲29+甲30+甲31</t>
  </si>
  <si>
    <t>公职律师公司律师统计表（律师表6）</t>
  </si>
  <si>
    <t>统计时间：   2020年 1月1 日 --   2020 年 6月 30日                                                                                                             填表时间：   2020.7.10</t>
  </si>
  <si>
    <t>开展公职律师工作的单位</t>
  </si>
  <si>
    <t>开展公司律师工作的企业</t>
  </si>
  <si>
    <t>公职律师工作情况</t>
  </si>
  <si>
    <t xml:space="preserve">公司律师工作情况     </t>
  </si>
  <si>
    <t>党委部门</t>
  </si>
  <si>
    <t>政府部门</t>
  </si>
  <si>
    <t>人民团体</t>
  </si>
  <si>
    <t>国有企业</t>
  </si>
  <si>
    <t>民营企业</t>
  </si>
  <si>
    <t>为所在单位讨论决定重大事项提供法律意见</t>
  </si>
  <si>
    <t>参与法律法规规章草案、党内法规草案和规范性文件送审稿的起草、论证</t>
  </si>
  <si>
    <t>参与合作项目洽谈、对外招标、政府采购等事务，起草、修改、审核重要的法律文书或者合同、协议</t>
  </si>
  <si>
    <t>参与信访接待、矛盾调处、涉法涉诉案件化解、突发事件处置、政府信息公开、国家赔偿等工作</t>
  </si>
  <si>
    <t>参与行政处罚审核、行政裁决、行政复议、行政诉讼等工作</t>
  </si>
  <si>
    <t>落实“谁执法谁普法”的普法责任制，开展普法宣传教育</t>
  </si>
  <si>
    <t>办理民事案件的诉讼和调解、仲裁等法律事务</t>
  </si>
  <si>
    <t>所在单位委托或者指派的其他法律事务</t>
  </si>
  <si>
    <t>为企业改制重组、并购上市、产权转让、破产重整等重大经营决策提供法律意见</t>
  </si>
  <si>
    <t>参与企业章程、董事会运行规则等企业重要规章制度的制定、修改</t>
  </si>
  <si>
    <t>参与企业对外谈判、磋商，起草、审核企业对外签署的合同、协议、法律文书</t>
  </si>
  <si>
    <t>组织开展合规管理、风险管理、知识产权管理、法治宣传教育培训、法律咨询等工作</t>
  </si>
  <si>
    <t>办理各类诉讼和调解、仲裁等法律事务</t>
  </si>
  <si>
    <t>等于零</t>
  </si>
  <si>
    <t>大等于0</t>
  </si>
  <si>
    <t>填报单位（盖章）：  泉州市司法局                                                                                             负责人：郭惠昆                 填表人：廖杰茹</t>
  </si>
  <si>
    <t>填表说明：
1.甲1=甲2+甲3+甲4；甲5≥甲6+甲7；甲8=甲9+甲10+甲11+甲12+甲13+甲14+甲15+甲16；甲17=甲18+甲19+甲20+甲21+甲22+甲23。
2.“开展公职律师工作的单位”包含本地区各级党政机关、人民团体。
3.“开展公司律师工作的企业”包含本地区国有企业、民营企业。
4.表6由开展公职律师、公司律师工作的单位、企业填写，由所在地司法行政机关汇总，并逐级上报至省级司法行政机关，由省级司法行政机关核实后报送司法部。</t>
  </si>
  <si>
    <t>甲1=甲2+甲3+甲4</t>
  </si>
  <si>
    <t>甲5≥甲6+甲7</t>
  </si>
  <si>
    <t>甲8=甲9+甲10+甲11+甲12+甲13+甲14+甲15+甲16</t>
  </si>
  <si>
    <t>涉外涉港澳台事务统计表（律师表7）</t>
  </si>
  <si>
    <t xml:space="preserve">统计时间：   年 月 日 --  年 月 日                                                                                                                                                                                                                                                              填表时间：   </t>
  </si>
  <si>
    <t>外国（港澳台）律师事务所驻华（内地、大陆）代表处情况</t>
  </si>
  <si>
    <t>港澳台居民在内地（大陆）律师事务所担任执业律师情况</t>
  </si>
  <si>
    <t>中国律师事务所涉外法律服务情况</t>
  </si>
  <si>
    <t>中国律师事务所境外分支机构情况</t>
  </si>
  <si>
    <t>国别及地区</t>
  </si>
  <si>
    <t>代表处受处罚情况</t>
  </si>
  <si>
    <t>代表受处罚情况</t>
  </si>
  <si>
    <t>首席代表及代表人数</t>
  </si>
  <si>
    <t>代表处总收入</t>
  </si>
  <si>
    <t>业务类型</t>
  </si>
  <si>
    <t>客户种类</t>
  </si>
  <si>
    <t>收入额</t>
  </si>
  <si>
    <t>境外分支机构所在国家及地区</t>
  </si>
  <si>
    <t>业务量</t>
  </si>
  <si>
    <t>美国</t>
  </si>
  <si>
    <t>英国</t>
  </si>
  <si>
    <t>德国</t>
  </si>
  <si>
    <t>法国</t>
  </si>
  <si>
    <t>日本</t>
  </si>
  <si>
    <t>香港</t>
  </si>
  <si>
    <t>台湾</t>
  </si>
  <si>
    <t>责令限期改正</t>
  </si>
  <si>
    <t>责令限期停业</t>
  </si>
  <si>
    <t>吊销执业执照</t>
  </si>
  <si>
    <t>澳门</t>
  </si>
  <si>
    <t>涉外法律服务件数合计</t>
  </si>
  <si>
    <t>中国国有企业</t>
  </si>
  <si>
    <t>中国民营企业</t>
  </si>
  <si>
    <t>欧洲国家</t>
  </si>
  <si>
    <t>亚洲国家地区</t>
  </si>
  <si>
    <t>跨境投资并购</t>
  </si>
  <si>
    <t>两反一保</t>
  </si>
  <si>
    <t>在境外参与诉讼、仲裁</t>
  </si>
  <si>
    <t>填报单位（盖章）：  泉州市司法局                                                                               负责人：郭惠昆                 填表人：廖杰茹</t>
  </si>
  <si>
    <t>填表说明：
1.甲1=甲2+甲3+甲4+甲5+甲6+甲7+甲8+甲9；甲19=甲20+甲21+甲22+甲23+甲24+甲25+甲26+甲27；甲28=甲29+甲30+甲31+甲32+甲33+甲34+甲35+甲36；甲40=甲41+甲42+甲43+甲44+甲45；甲50=甲51+甲52+甲53+甲54。
2.“两反一保”（甲43）是指反倾销、反补贴和保障措施案件。
3.中国律师事务所境外分支机构是指：中国内地律师事务所在境外直接投资设立，经境外有关国家和地区政府部门或有关组织批准或登记，人员、业务、财务受该律师事务所实际控制，冠以该律师事务所名称，在境外实质性开展法律服务业务的分支机构。</t>
  </si>
  <si>
    <t>律师行业党建工作统计表（律师表8）</t>
  </si>
  <si>
    <t>统计期间：2020年1月1日　至　2020年6月30日　　　　　　　　　　　　              　                                填报时间：2020年　7月10日</t>
  </si>
  <si>
    <t>律师行业党委
设置情况</t>
  </si>
  <si>
    <t>律师党员</t>
  </si>
  <si>
    <t>律师事务所组织设置情况</t>
  </si>
  <si>
    <t xml:space="preserve">省级律师行业党委 </t>
  </si>
  <si>
    <t>地市级律师行业党委（党总支）</t>
  </si>
  <si>
    <t>发展党员</t>
  </si>
  <si>
    <t>入党积极分子</t>
  </si>
  <si>
    <t>因违纪受到党纪处分的律师党员</t>
  </si>
  <si>
    <t>单独设立党组织</t>
  </si>
  <si>
    <t>建立联合党支部</t>
  </si>
  <si>
    <t>选派党建指导员</t>
  </si>
  <si>
    <t>律师事务所党组织隶属情况</t>
  </si>
  <si>
    <t>三会一课</t>
  </si>
  <si>
    <t>专职律师党员</t>
  </si>
  <si>
    <t>兼职律师党员</t>
  </si>
  <si>
    <t>公司律师党员</t>
  </si>
  <si>
    <t>公职律师党员</t>
  </si>
  <si>
    <t>法援律师党员</t>
  </si>
  <si>
    <t>律师行业党组织</t>
  </si>
  <si>
    <t>司法行政机关党组织</t>
  </si>
  <si>
    <t>设立党支部的律所数量（按照“以大带小”原则组建联合党支部的除外）</t>
  </si>
  <si>
    <t>设立党总支的律所数量</t>
  </si>
  <si>
    <t>设立基层委员会的律所数量</t>
  </si>
  <si>
    <t>联合党支部数量</t>
  </si>
  <si>
    <t>按照“以大带小”“以强带弱”原则组建联合党支部数量</t>
  </si>
  <si>
    <t>联合党支部覆盖律所数量</t>
  </si>
  <si>
    <t>选派党建指导员数</t>
  </si>
  <si>
    <t>覆盖无党员律所数量</t>
  </si>
  <si>
    <t>党建指导员中的司法行政机关工作人员和退休政法干警数量</t>
  </si>
  <si>
    <t>填报单位（盖章）：       泉州市律协协会                                                                              负责人：郭惠昆                 填表人：廖杰茹                             填表人：小陈</t>
  </si>
  <si>
    <t>填表说明：
1.甲3=甲4+甲5+甲6+甲7+甲8。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</si>
</sst>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83">
    <font>
      <sz val="12"/>
      <name val="宋体"/>
      <family val="0"/>
    </font>
    <font>
      <sz val="20"/>
      <name val="宋体"/>
      <family val="0"/>
    </font>
    <font>
      <sz val="10"/>
      <name val="宋体"/>
      <family val="0"/>
    </font>
    <font>
      <sz val="16"/>
      <name val="宋体"/>
      <family val="0"/>
    </font>
    <font>
      <u val="single"/>
      <sz val="16"/>
      <name val="宋体"/>
      <family val="0"/>
    </font>
    <font>
      <sz val="10"/>
      <name val="仿宋_GB2312"/>
      <family val="3"/>
    </font>
    <font>
      <sz val="10"/>
      <name val="仿宋"/>
      <family val="3"/>
    </font>
    <font>
      <b/>
      <sz val="10"/>
      <color indexed="10"/>
      <name val="仿宋"/>
      <family val="3"/>
    </font>
    <font>
      <sz val="16"/>
      <color indexed="8"/>
      <name val="宋体"/>
      <family val="0"/>
    </font>
    <font>
      <sz val="10"/>
      <color indexed="8"/>
      <name val="宋体"/>
      <family val="0"/>
    </font>
    <font>
      <sz val="10"/>
      <color indexed="8"/>
      <name val="仿宋"/>
      <family val="3"/>
    </font>
    <font>
      <sz val="12"/>
      <color indexed="10"/>
      <name val="宋体"/>
      <family val="0"/>
    </font>
    <font>
      <sz val="10"/>
      <color indexed="10"/>
      <name val="仿宋_GB2312"/>
      <family val="3"/>
    </font>
    <font>
      <sz val="10"/>
      <color indexed="10"/>
      <name val="仿宋"/>
      <family val="3"/>
    </font>
    <font>
      <sz val="10"/>
      <color indexed="10"/>
      <name val="宋体"/>
      <family val="0"/>
    </font>
    <font>
      <sz val="14"/>
      <name val="仿宋_GB2312"/>
      <family val="3"/>
    </font>
    <font>
      <sz val="6"/>
      <name val="宋体"/>
      <family val="0"/>
    </font>
    <font>
      <sz val="8"/>
      <name val="宋体"/>
      <family val="0"/>
    </font>
    <font>
      <sz val="9"/>
      <name val="宋体"/>
      <family val="0"/>
    </font>
    <font>
      <sz val="8"/>
      <color indexed="8"/>
      <name val="宋体"/>
      <family val="0"/>
    </font>
    <font>
      <sz val="9"/>
      <name val="仿宋"/>
      <family val="3"/>
    </font>
    <font>
      <sz val="8"/>
      <name val="仿宋"/>
      <family val="3"/>
    </font>
    <font>
      <sz val="8"/>
      <name val="仿宋_GB2312"/>
      <family val="3"/>
    </font>
    <font>
      <sz val="8"/>
      <color indexed="10"/>
      <name val="宋体"/>
      <family val="0"/>
    </font>
    <font>
      <b/>
      <sz val="12"/>
      <name val="宋体"/>
      <family val="0"/>
    </font>
    <font>
      <sz val="11"/>
      <color indexed="8"/>
      <name val="宋体"/>
      <family val="0"/>
    </font>
    <font>
      <b/>
      <sz val="11"/>
      <color indexed="56"/>
      <name val="宋体"/>
      <family val="0"/>
    </font>
    <font>
      <b/>
      <sz val="18"/>
      <color indexed="56"/>
      <name val="宋体"/>
      <family val="0"/>
    </font>
    <font>
      <sz val="11"/>
      <color indexed="9"/>
      <name val="宋体"/>
      <family val="0"/>
    </font>
    <font>
      <b/>
      <sz val="11"/>
      <color indexed="8"/>
      <name val="宋体"/>
      <family val="0"/>
    </font>
    <font>
      <sz val="11"/>
      <color indexed="62"/>
      <name val="宋体"/>
      <family val="0"/>
    </font>
    <font>
      <sz val="11"/>
      <color indexed="16"/>
      <name val="宋体"/>
      <family val="0"/>
    </font>
    <font>
      <sz val="11"/>
      <color indexed="52"/>
      <name val="宋体"/>
      <family val="0"/>
    </font>
    <font>
      <sz val="11"/>
      <color indexed="53"/>
      <name val="宋体"/>
      <family val="0"/>
    </font>
    <font>
      <i/>
      <sz val="11"/>
      <color indexed="23"/>
      <name val="宋体"/>
      <family val="0"/>
    </font>
    <font>
      <b/>
      <sz val="11"/>
      <color indexed="52"/>
      <name val="宋体"/>
      <family val="0"/>
    </font>
    <font>
      <b/>
      <sz val="11"/>
      <color indexed="53"/>
      <name val="宋体"/>
      <family val="0"/>
    </font>
    <font>
      <b/>
      <sz val="13"/>
      <color indexed="56"/>
      <name val="宋体"/>
      <family val="0"/>
    </font>
    <font>
      <u val="single"/>
      <sz val="12"/>
      <color indexed="12"/>
      <name val="宋体"/>
      <family val="0"/>
    </font>
    <font>
      <sz val="11"/>
      <color indexed="10"/>
      <name val="宋体"/>
      <family val="0"/>
    </font>
    <font>
      <b/>
      <sz val="11"/>
      <color indexed="62"/>
      <name val="宋体"/>
      <family val="0"/>
    </font>
    <font>
      <u val="single"/>
      <sz val="12"/>
      <color indexed="36"/>
      <name val="宋体"/>
      <family val="0"/>
    </font>
    <font>
      <b/>
      <sz val="15"/>
      <color indexed="56"/>
      <name val="宋体"/>
      <family val="0"/>
    </font>
    <font>
      <b/>
      <sz val="11"/>
      <color indexed="9"/>
      <name val="宋体"/>
      <family val="0"/>
    </font>
    <font>
      <b/>
      <sz val="13"/>
      <color indexed="62"/>
      <name val="宋体"/>
      <family val="0"/>
    </font>
    <font>
      <b/>
      <sz val="18"/>
      <color indexed="62"/>
      <name val="宋体"/>
      <family val="0"/>
    </font>
    <font>
      <b/>
      <sz val="11"/>
      <color indexed="63"/>
      <name val="宋体"/>
      <family val="0"/>
    </font>
    <font>
      <b/>
      <sz val="15"/>
      <color indexed="62"/>
      <name val="宋体"/>
      <family val="0"/>
    </font>
    <font>
      <sz val="11"/>
      <color indexed="17"/>
      <name val="宋体"/>
      <family val="0"/>
    </font>
    <font>
      <sz val="11"/>
      <color indexed="19"/>
      <name val="宋体"/>
      <family val="0"/>
    </font>
    <font>
      <sz val="11"/>
      <color indexed="20"/>
      <name val="宋体"/>
      <family val="0"/>
    </font>
    <font>
      <sz val="12"/>
      <color indexed="8"/>
      <name val="宋体"/>
      <family val="0"/>
    </font>
    <font>
      <sz val="11"/>
      <color indexed="60"/>
      <name val="宋体"/>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Calibri"/>
      <family val="0"/>
    </font>
    <font>
      <sz val="10"/>
      <name val="Cambria"/>
      <family val="0"/>
    </font>
    <font>
      <b/>
      <sz val="10"/>
      <color rgb="FFFF0000"/>
      <name val="仿宋"/>
      <family val="3"/>
    </font>
    <font>
      <sz val="16"/>
      <color rgb="FF000000"/>
      <name val="宋体"/>
      <family val="0"/>
    </font>
    <font>
      <sz val="10"/>
      <color rgb="FF000000"/>
      <name val="宋体"/>
      <family val="0"/>
    </font>
    <font>
      <sz val="10"/>
      <color rgb="FF000000"/>
      <name val="仿宋"/>
      <family val="3"/>
    </font>
    <font>
      <sz val="10"/>
      <color rgb="FF000000"/>
      <name val="Calibri"/>
      <family val="0"/>
    </font>
    <font>
      <sz val="12"/>
      <color rgb="FFFF0000"/>
      <name val="宋体"/>
      <family val="0"/>
    </font>
    <font>
      <sz val="10"/>
      <color rgb="FFFF0000"/>
      <name val="仿宋_GB2312"/>
      <family val="3"/>
    </font>
    <font>
      <sz val="10"/>
      <color rgb="FFFF0000"/>
      <name val="仿宋"/>
      <family val="3"/>
    </font>
    <font>
      <sz val="10"/>
      <name val="Calibri"/>
      <family val="0"/>
    </font>
    <font>
      <sz val="10"/>
      <color rgb="FFFF0000"/>
      <name val="宋体"/>
      <family val="0"/>
    </font>
    <font>
      <sz val="8"/>
      <color theme="1"/>
      <name val="Calibri"/>
      <family val="0"/>
    </font>
    <font>
      <sz val="8"/>
      <color rgb="FFFF0000"/>
      <name val="宋体"/>
      <family val="0"/>
    </font>
  </fonts>
  <fills count="38">
    <fill>
      <patternFill/>
    </fill>
    <fill>
      <patternFill patternType="gray125"/>
    </fill>
    <fill>
      <patternFill patternType="solid">
        <fgColor indexed="29"/>
        <bgColor indexed="64"/>
      </patternFill>
    </fill>
    <fill>
      <patternFill patternType="solid">
        <fgColor indexed="44"/>
        <bgColor indexed="64"/>
      </patternFill>
    </fill>
    <fill>
      <patternFill patternType="solid">
        <fgColor indexed="31"/>
        <bgColor indexed="64"/>
      </patternFill>
    </fill>
    <fill>
      <patternFill patternType="solid">
        <fgColor indexed="42"/>
        <bgColor indexed="64"/>
      </patternFill>
    </fill>
    <fill>
      <patternFill patternType="solid">
        <fgColor rgb="FFFFCC99"/>
        <bgColor indexed="64"/>
      </patternFill>
    </fill>
    <fill>
      <patternFill patternType="solid">
        <fgColor rgb="FFFFC7CE"/>
        <bgColor indexed="64"/>
      </patternFill>
    </fill>
    <fill>
      <patternFill patternType="solid">
        <fgColor indexed="11"/>
        <bgColor indexed="64"/>
      </patternFill>
    </fill>
    <fill>
      <patternFill patternType="solid">
        <fgColor indexed="22"/>
        <bgColor indexed="64"/>
      </patternFill>
    </fill>
    <fill>
      <patternFill patternType="solid">
        <fgColor indexed="36"/>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30"/>
        <bgColor indexed="64"/>
      </patternFill>
    </fill>
    <fill>
      <patternFill patternType="solid">
        <fgColor rgb="FFF2F2F2"/>
        <bgColor indexed="64"/>
      </patternFill>
    </fill>
    <fill>
      <patternFill patternType="solid">
        <fgColor indexed="46"/>
        <bgColor indexed="64"/>
      </patternFill>
    </fill>
    <fill>
      <patternFill patternType="solid">
        <fgColor rgb="FFA5A5A5"/>
        <bgColor indexed="64"/>
      </patternFill>
    </fill>
    <fill>
      <patternFill patternType="solid">
        <fgColor indexed="47"/>
        <bgColor indexed="64"/>
      </patternFill>
    </fill>
    <fill>
      <patternFill patternType="solid">
        <fgColor indexed="10"/>
        <bgColor indexed="64"/>
      </patternFill>
    </fill>
    <fill>
      <patternFill patternType="solid">
        <fgColor indexed="26"/>
        <bgColor indexed="64"/>
      </patternFill>
    </fill>
    <fill>
      <patternFill patternType="solid">
        <fgColor rgb="FFC6EFCE"/>
        <bgColor indexed="64"/>
      </patternFill>
    </fill>
    <fill>
      <patternFill patternType="solid">
        <fgColor rgb="FFFFEB9C"/>
        <bgColor indexed="64"/>
      </patternFill>
    </fill>
    <fill>
      <patternFill patternType="solid">
        <fgColor indexed="27"/>
        <bgColor indexed="64"/>
      </patternFill>
    </fill>
    <fill>
      <patternFill patternType="solid">
        <fgColor indexed="57"/>
        <bgColor indexed="64"/>
      </patternFill>
    </fill>
    <fill>
      <patternFill patternType="solid">
        <fgColor indexed="9"/>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5"/>
        <bgColor indexed="64"/>
      </patternFill>
    </fill>
    <fill>
      <patternFill patternType="solid">
        <fgColor indexed="23"/>
        <bgColor indexed="64"/>
      </patternFill>
    </fill>
    <fill>
      <patternFill patternType="solid">
        <fgColor indexed="54"/>
        <bgColor indexed="64"/>
      </patternFill>
    </fill>
    <fill>
      <patternFill patternType="solid">
        <fgColor indexed="25"/>
        <bgColor indexed="64"/>
      </patternFill>
    </fill>
    <fill>
      <patternFill patternType="solid">
        <fgColor indexed="43"/>
        <bgColor indexed="64"/>
      </patternFill>
    </fill>
    <fill>
      <patternFill patternType="solid">
        <fgColor rgb="FFFFFF00"/>
        <bgColor indexed="64"/>
      </patternFill>
    </fill>
    <fill>
      <patternFill patternType="solid">
        <fgColor rgb="FF92D05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thick">
        <color indexed="22"/>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63"/>
      </left>
      <right style="thin">
        <color indexed="63"/>
      </right>
      <top style="thin">
        <color indexed="63"/>
      </top>
      <bottom style="thin">
        <color indexed="63"/>
      </bottom>
    </border>
    <border>
      <left/>
      <right/>
      <top/>
      <bottom style="thin"/>
    </border>
    <border>
      <left style="thin"/>
      <right style="thin"/>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style="thin"/>
      <top style="thin"/>
      <bottom>
        <color indexed="63"/>
      </bottom>
    </border>
    <border>
      <left style="thin">
        <color rgb="FF000000"/>
      </left>
      <right style="thin">
        <color rgb="FF000000"/>
      </right>
      <top/>
      <bottom style="thin"/>
    </border>
    <border>
      <left style="thin">
        <color rgb="FF000000"/>
      </left>
      <right>
        <color indexed="63"/>
      </right>
      <top style="thin"/>
      <bottom style="thin"/>
    </border>
    <border>
      <left>
        <color indexed="63"/>
      </left>
      <right style="thin">
        <color rgb="FF000000"/>
      </right>
      <top style="thin"/>
      <bottom style="thin"/>
    </border>
    <border>
      <left/>
      <right style="thin">
        <color rgb="FF000000"/>
      </right>
      <top/>
      <bottom style="thin"/>
    </border>
    <border>
      <left style="thin"/>
      <right>
        <color indexed="63"/>
      </right>
      <top/>
      <bottom style="thin"/>
    </border>
    <border>
      <left>
        <color indexed="63"/>
      </left>
      <right>
        <color indexed="63"/>
      </right>
      <top style="thin"/>
      <bottom>
        <color indexed="63"/>
      </bottom>
    </border>
    <border>
      <left>
        <color indexed="63"/>
      </left>
      <right style="thin"/>
      <top style="thin"/>
      <bottom/>
    </border>
    <border>
      <left style="thin"/>
      <right>
        <color indexed="63"/>
      </right>
      <top style="thin"/>
      <bottom>
        <color indexed="63"/>
      </bottom>
    </border>
    <border>
      <left>
        <color indexed="63"/>
      </left>
      <right style="thin"/>
      <top/>
      <bottom>
        <color indexed="63"/>
      </bottom>
    </border>
    <border>
      <left/>
      <right style="thin"/>
      <top/>
      <bottom style="thin"/>
    </border>
  </borders>
  <cellStyleXfs count="6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8"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53" fillId="6" borderId="1"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0" fontId="0" fillId="0" borderId="0">
      <alignment vertical="center"/>
      <protection/>
    </xf>
    <xf numFmtId="0" fontId="54" fillId="7" borderId="0" applyNumberFormat="0" applyBorder="0" applyAlignment="0" applyProtection="0"/>
    <xf numFmtId="0" fontId="32" fillId="0" borderId="2" applyNumberFormat="0" applyFill="0" applyAlignment="0" applyProtection="0"/>
    <xf numFmtId="0" fontId="25" fillId="8" borderId="0" applyNumberFormat="0" applyBorder="0" applyAlignment="0" applyProtection="0"/>
    <xf numFmtId="0" fontId="35" fillId="9" borderId="3" applyNumberFormat="0" applyAlignment="0" applyProtection="0"/>
    <xf numFmtId="0" fontId="27" fillId="0" borderId="0" applyNumberFormat="0" applyFill="0" applyBorder="0" applyAlignment="0" applyProtection="0"/>
    <xf numFmtId="0" fontId="34" fillId="0" borderId="0" applyNumberFormat="0" applyFill="0" applyBorder="0" applyAlignment="0" applyProtection="0"/>
    <xf numFmtId="0" fontId="27" fillId="0" borderId="0" applyNumberFormat="0" applyFill="0" applyBorder="0" applyAlignment="0" applyProtection="0"/>
    <xf numFmtId="0" fontId="25" fillId="4" borderId="0" applyNumberFormat="0" applyBorder="0" applyAlignment="0" applyProtection="0"/>
    <xf numFmtId="0" fontId="28" fillId="8"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1" fillId="0" borderId="0" applyNumberFormat="0" applyFill="0" applyBorder="0" applyAlignment="0" applyProtection="0"/>
    <xf numFmtId="0" fontId="28" fillId="10"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0" fillId="12" borderId="4" applyNumberFormat="0" applyFont="0" applyAlignment="0" applyProtection="0"/>
    <xf numFmtId="0" fontId="0" fillId="0" borderId="0">
      <alignment vertical="center"/>
      <protection/>
    </xf>
    <xf numFmtId="0" fontId="55" fillId="13" borderId="0" applyNumberFormat="0" applyBorder="0" applyAlignment="0" applyProtection="0"/>
    <xf numFmtId="0" fontId="0" fillId="0" borderId="0">
      <alignment vertical="center"/>
      <protection/>
    </xf>
    <xf numFmtId="0" fontId="34"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0" borderId="0">
      <alignment vertical="center"/>
      <protection/>
    </xf>
    <xf numFmtId="0" fontId="28" fillId="2" borderId="0" applyNumberFormat="0" applyBorder="0" applyAlignment="0" applyProtection="0"/>
    <xf numFmtId="0" fontId="0" fillId="0" borderId="0">
      <alignment vertical="center"/>
      <protection/>
    </xf>
    <xf numFmtId="0" fontId="28" fillId="14"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28" fillId="2" borderId="0" applyNumberFormat="0" applyBorder="0" applyAlignment="0" applyProtection="0"/>
    <xf numFmtId="0" fontId="0" fillId="0" borderId="0">
      <alignment vertical="center"/>
      <protection/>
    </xf>
    <xf numFmtId="0" fontId="28" fillId="14" borderId="0" applyNumberFormat="0" applyBorder="0" applyAlignment="0" applyProtection="0"/>
    <xf numFmtId="0" fontId="61" fillId="0" borderId="6" applyNumberFormat="0" applyFill="0" applyAlignment="0" applyProtection="0"/>
    <xf numFmtId="0" fontId="35" fillId="9" borderId="3" applyNumberFormat="0" applyAlignment="0" applyProtection="0"/>
    <xf numFmtId="0" fontId="28" fillId="15" borderId="0" applyNumberFormat="0" applyBorder="0" applyAlignment="0" applyProtection="0"/>
    <xf numFmtId="0" fontId="56" fillId="0" borderId="7" applyNumberFormat="0" applyFill="0" applyAlignment="0" applyProtection="0"/>
    <xf numFmtId="0" fontId="28" fillId="10" borderId="0" applyNumberFormat="0" applyBorder="0" applyAlignment="0" applyProtection="0"/>
    <xf numFmtId="0" fontId="62" fillId="16" borderId="8" applyNumberFormat="0" applyAlignment="0" applyProtection="0"/>
    <xf numFmtId="0" fontId="63" fillId="16" borderId="1" applyNumberFormat="0" applyAlignment="0" applyProtection="0"/>
    <xf numFmtId="0" fontId="25" fillId="17" borderId="0" applyNumberFormat="0" applyBorder="0" applyAlignment="0" applyProtection="0"/>
    <xf numFmtId="0" fontId="64" fillId="18" borderId="9" applyNumberFormat="0" applyAlignment="0" applyProtection="0"/>
    <xf numFmtId="0" fontId="0" fillId="0" borderId="0">
      <alignment vertical="center"/>
      <protection/>
    </xf>
    <xf numFmtId="0" fontId="25" fillId="19" borderId="0" applyNumberFormat="0" applyBorder="0" applyAlignment="0" applyProtection="0"/>
    <xf numFmtId="0" fontId="28" fillId="20" borderId="0" applyNumberFormat="0" applyBorder="0" applyAlignment="0" applyProtection="0"/>
    <xf numFmtId="0" fontId="0" fillId="21" borderId="10" applyNumberFormat="0" applyFont="0" applyAlignment="0" applyProtection="0"/>
    <xf numFmtId="0" fontId="48" fillId="5" borderId="0" applyNumberFormat="0" applyBorder="0" applyAlignment="0" applyProtection="0"/>
    <xf numFmtId="0" fontId="65" fillId="0" borderId="11" applyNumberFormat="0" applyFill="0" applyAlignment="0" applyProtection="0"/>
    <xf numFmtId="0" fontId="28" fillId="10" borderId="0" applyNumberFormat="0" applyBorder="0" applyAlignment="0" applyProtection="0"/>
    <xf numFmtId="0" fontId="37" fillId="0" borderId="12" applyNumberFormat="0" applyFill="0" applyAlignment="0" applyProtection="0"/>
    <xf numFmtId="0" fontId="66" fillId="0" borderId="13" applyNumberFormat="0" applyFill="0" applyAlignment="0" applyProtection="0"/>
    <xf numFmtId="0" fontId="67" fillId="22" borderId="0" applyNumberFormat="0" applyBorder="0" applyAlignment="0" applyProtection="0"/>
    <xf numFmtId="0" fontId="25" fillId="21" borderId="0" applyNumberFormat="0" applyBorder="0" applyAlignment="0" applyProtection="0"/>
    <xf numFmtId="0" fontId="28" fillId="8" borderId="0" applyNumberFormat="0" applyBorder="0" applyAlignment="0" applyProtection="0"/>
    <xf numFmtId="0" fontId="68" fillId="23" borderId="0" applyNumberFormat="0" applyBorder="0" applyAlignment="0" applyProtection="0"/>
    <xf numFmtId="0" fontId="0" fillId="0" borderId="0">
      <alignment vertical="center"/>
      <protection/>
    </xf>
    <xf numFmtId="0" fontId="25" fillId="24" borderId="0" applyNumberFormat="0" applyBorder="0" applyAlignment="0" applyProtection="0"/>
    <xf numFmtId="0" fontId="25" fillId="3" borderId="0" applyNumberFormat="0" applyBorder="0" applyAlignment="0" applyProtection="0"/>
    <xf numFmtId="0" fontId="28" fillId="14" borderId="0" applyNumberFormat="0" applyBorder="0" applyAlignment="0" applyProtection="0"/>
    <xf numFmtId="0" fontId="25" fillId="17" borderId="0" applyNumberFormat="0" applyBorder="0" applyAlignment="0" applyProtection="0"/>
    <xf numFmtId="0" fontId="33" fillId="0" borderId="2" applyNumberFormat="0" applyFill="0" applyAlignment="0" applyProtection="0"/>
    <xf numFmtId="0" fontId="25" fillId="4" borderId="0" applyNumberFormat="0" applyBorder="0" applyAlignment="0" applyProtection="0"/>
    <xf numFmtId="0" fontId="27" fillId="0" borderId="0" applyNumberFormat="0" applyFill="0" applyBorder="0" applyAlignment="0" applyProtection="0"/>
    <xf numFmtId="0" fontId="25" fillId="3" borderId="0" applyNumberFormat="0" applyBorder="0" applyAlignment="0" applyProtection="0"/>
    <xf numFmtId="0" fontId="25" fillId="11" borderId="0" applyNumberFormat="0" applyBorder="0" applyAlignment="0" applyProtection="0"/>
    <xf numFmtId="0" fontId="27" fillId="0" borderId="0" applyNumberFormat="0" applyFill="0" applyBorder="0" applyAlignment="0" applyProtection="0"/>
    <xf numFmtId="0" fontId="25" fillId="2" borderId="0" applyNumberFormat="0" applyBorder="0" applyAlignment="0" applyProtection="0"/>
    <xf numFmtId="0" fontId="28" fillId="25" borderId="0" applyNumberFormat="0" applyBorder="0" applyAlignment="0" applyProtection="0"/>
    <xf numFmtId="0" fontId="28" fillId="10" borderId="0" applyNumberFormat="0" applyBorder="0" applyAlignment="0" applyProtection="0"/>
    <xf numFmtId="0" fontId="25" fillId="17" borderId="0" applyNumberFormat="0" applyBorder="0" applyAlignment="0" applyProtection="0"/>
    <xf numFmtId="0" fontId="27" fillId="0" borderId="0" applyNumberFormat="0" applyFill="0" applyBorder="0" applyAlignment="0" applyProtection="0"/>
    <xf numFmtId="0" fontId="36" fillId="26" borderId="3" applyNumberFormat="0" applyAlignment="0" applyProtection="0"/>
    <xf numFmtId="0" fontId="25" fillId="1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7" fillId="0" borderId="0" applyNumberFormat="0" applyFill="0" applyBorder="0" applyAlignment="0" applyProtection="0"/>
    <xf numFmtId="0" fontId="25" fillId="3"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5" fillId="29" borderId="0" applyNumberFormat="0" applyBorder="0" applyAlignment="0" applyProtection="0"/>
    <xf numFmtId="0" fontId="28" fillId="30"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24" borderId="0" applyNumberFormat="0" applyBorder="0" applyAlignment="0" applyProtection="0"/>
    <xf numFmtId="0" fontId="25" fillId="2"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0" fillId="0" borderId="0">
      <alignment/>
      <protection/>
    </xf>
    <xf numFmtId="0" fontId="28" fillId="20" borderId="0" applyNumberFormat="0" applyBorder="0" applyAlignment="0" applyProtection="0"/>
    <xf numFmtId="0" fontId="25" fillId="2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8" fillId="8"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0" fillId="0" borderId="0">
      <alignment/>
      <protection/>
    </xf>
    <xf numFmtId="0" fontId="25" fillId="4" borderId="0" applyNumberFormat="0" applyBorder="0" applyAlignment="0" applyProtection="0"/>
    <xf numFmtId="0" fontId="25" fillId="19" borderId="0" applyNumberFormat="0" applyBorder="0" applyAlignment="0" applyProtection="0"/>
    <xf numFmtId="0" fontId="0" fillId="0" borderId="0">
      <alignment/>
      <protection/>
    </xf>
    <xf numFmtId="0" fontId="25" fillId="4" borderId="0" applyNumberFormat="0" applyBorder="0" applyAlignment="0" applyProtection="0"/>
    <xf numFmtId="0" fontId="28" fillId="30" borderId="0" applyNumberFormat="0" applyBorder="0" applyAlignment="0" applyProtection="0"/>
    <xf numFmtId="0" fontId="0" fillId="0" borderId="0">
      <alignment/>
      <protection/>
    </xf>
    <xf numFmtId="0" fontId="25" fillId="4" borderId="0" applyNumberFormat="0" applyBorder="0" applyAlignment="0" applyProtection="0"/>
    <xf numFmtId="0" fontId="0" fillId="0" borderId="0">
      <alignment/>
      <protection/>
    </xf>
    <xf numFmtId="0" fontId="25" fillId="11"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0" fillId="0" borderId="0">
      <alignment vertical="center"/>
      <protection/>
    </xf>
    <xf numFmtId="0" fontId="25" fillId="11" borderId="0" applyNumberFormat="0" applyBorder="0" applyAlignment="0" applyProtection="0"/>
    <xf numFmtId="0" fontId="25" fillId="11" borderId="0" applyNumberFormat="0" applyBorder="0" applyAlignment="0" applyProtection="0"/>
    <xf numFmtId="0" fontId="25" fillId="3"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8" fillId="20" borderId="0" applyNumberFormat="0" applyBorder="0" applyAlignment="0" applyProtection="0"/>
    <xf numFmtId="0" fontId="25" fillId="21" borderId="0" applyNumberFormat="0" applyBorder="0" applyAlignment="0" applyProtection="0"/>
    <xf numFmtId="0" fontId="25" fillId="5" borderId="0" applyNumberFormat="0" applyBorder="0" applyAlignment="0" applyProtection="0"/>
    <xf numFmtId="0" fontId="28" fillId="8"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17" borderId="0" applyNumberFormat="0" applyBorder="0" applyAlignment="0" applyProtection="0"/>
    <xf numFmtId="0" fontId="29" fillId="0" borderId="14" applyNumberFormat="0" applyFill="0" applyAlignment="0" applyProtection="0"/>
    <xf numFmtId="0" fontId="25" fillId="5" borderId="0" applyNumberFormat="0" applyBorder="0" applyAlignment="0" applyProtection="0"/>
    <xf numFmtId="0" fontId="42" fillId="0" borderId="15" applyNumberFormat="0" applyFill="0" applyAlignment="0" applyProtection="0"/>
    <xf numFmtId="0" fontId="25" fillId="5" borderId="0" applyNumberFormat="0" applyBorder="0" applyAlignment="0" applyProtection="0"/>
    <xf numFmtId="0" fontId="25" fillId="17"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17" borderId="0" applyNumberFormat="0" applyBorder="0" applyAlignment="0" applyProtection="0"/>
    <xf numFmtId="0" fontId="28" fillId="15" borderId="0" applyNumberFormat="0" applyBorder="0" applyAlignment="0" applyProtection="0"/>
    <xf numFmtId="0" fontId="0" fillId="0" borderId="0">
      <alignment/>
      <protection/>
    </xf>
    <xf numFmtId="0" fontId="25" fillId="17" borderId="0" applyNumberFormat="0" applyBorder="0" applyAlignment="0" applyProtection="0"/>
    <xf numFmtId="0" fontId="25" fillId="3" borderId="0" applyNumberFormat="0" applyBorder="0" applyAlignment="0" applyProtection="0"/>
    <xf numFmtId="0" fontId="0" fillId="0" borderId="0">
      <alignment/>
      <protection/>
    </xf>
    <xf numFmtId="0" fontId="25" fillId="17" borderId="0" applyNumberFormat="0" applyBorder="0" applyAlignment="0" applyProtection="0"/>
    <xf numFmtId="0" fontId="0" fillId="0" borderId="0">
      <alignment/>
      <protection/>
    </xf>
    <xf numFmtId="0" fontId="25" fillId="17" borderId="0" applyNumberFormat="0" applyBorder="0" applyAlignment="0" applyProtection="0"/>
    <xf numFmtId="0" fontId="25" fillId="3" borderId="0" applyNumberFormat="0" applyBorder="0" applyAlignment="0" applyProtection="0"/>
    <xf numFmtId="0" fontId="0" fillId="0" borderId="0">
      <alignment/>
      <protection/>
    </xf>
    <xf numFmtId="0" fontId="25" fillId="17" borderId="0" applyNumberFormat="0" applyBorder="0" applyAlignment="0" applyProtection="0"/>
    <xf numFmtId="0" fontId="28" fillId="15" borderId="0" applyNumberFormat="0" applyBorder="0" applyAlignment="0" applyProtection="0"/>
    <xf numFmtId="0" fontId="25" fillId="17" borderId="0" applyNumberFormat="0" applyBorder="0" applyAlignment="0" applyProtection="0"/>
    <xf numFmtId="0" fontId="0" fillId="0" borderId="0">
      <alignment/>
      <protection/>
    </xf>
    <xf numFmtId="0" fontId="25" fillId="17" borderId="0" applyNumberFormat="0" applyBorder="0" applyAlignment="0" applyProtection="0"/>
    <xf numFmtId="0" fontId="25" fillId="17" borderId="0" applyNumberFormat="0" applyBorder="0" applyAlignment="0" applyProtection="0"/>
    <xf numFmtId="0" fontId="0" fillId="0" borderId="0">
      <alignment/>
      <protection/>
    </xf>
    <xf numFmtId="0" fontId="25" fillId="17" borderId="0" applyNumberFormat="0" applyBorder="0" applyAlignment="0" applyProtection="0"/>
    <xf numFmtId="0" fontId="0" fillId="0" borderId="0">
      <alignment/>
      <protection/>
    </xf>
    <xf numFmtId="0" fontId="25" fillId="17" borderId="0" applyNumberFormat="0" applyBorder="0" applyAlignment="0" applyProtection="0"/>
    <xf numFmtId="0" fontId="0" fillId="0" borderId="0">
      <alignment/>
      <protection/>
    </xf>
    <xf numFmtId="0" fontId="25" fillId="17" borderId="0" applyNumberFormat="0" applyBorder="0" applyAlignment="0" applyProtection="0"/>
    <xf numFmtId="0" fontId="0" fillId="0" borderId="0">
      <alignment/>
      <protection/>
    </xf>
    <xf numFmtId="0" fontId="25" fillId="4" borderId="0" applyNumberFormat="0" applyBorder="0" applyAlignment="0" applyProtection="0"/>
    <xf numFmtId="0" fontId="28" fillId="15" borderId="0" applyNumberFormat="0" applyBorder="0" applyAlignment="0" applyProtection="0"/>
    <xf numFmtId="0" fontId="0" fillId="0" borderId="0">
      <alignment vertical="center"/>
      <protection/>
    </xf>
    <xf numFmtId="0" fontId="25" fillId="24" borderId="0" applyNumberFormat="0" applyBorder="0" applyAlignment="0" applyProtection="0"/>
    <xf numFmtId="0" fontId="0" fillId="0" borderId="0">
      <alignment vertical="center"/>
      <protection/>
    </xf>
    <xf numFmtId="0" fontId="25" fillId="24" borderId="0" applyNumberFormat="0" applyBorder="0" applyAlignment="0" applyProtection="0"/>
    <xf numFmtId="0" fontId="25" fillId="29"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24" borderId="0" applyNumberFormat="0" applyBorder="0" applyAlignment="0" applyProtection="0"/>
    <xf numFmtId="0" fontId="35" fillId="9" borderId="3" applyNumberFormat="0" applyAlignment="0" applyProtection="0"/>
    <xf numFmtId="0" fontId="25" fillId="24" borderId="0" applyNumberFormat="0" applyBorder="0" applyAlignment="0" applyProtection="0"/>
    <xf numFmtId="0" fontId="28" fillId="14" borderId="0" applyNumberFormat="0" applyBorder="0" applyAlignment="0" applyProtection="0"/>
    <xf numFmtId="0" fontId="25" fillId="24" borderId="0" applyNumberFormat="0" applyBorder="0" applyAlignment="0" applyProtection="0"/>
    <xf numFmtId="0" fontId="25" fillId="19"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19" borderId="0" applyNumberFormat="0" applyBorder="0" applyAlignment="0" applyProtection="0"/>
    <xf numFmtId="0" fontId="28" fillId="30" borderId="0" applyNumberFormat="0" applyBorder="0" applyAlignment="0" applyProtection="0"/>
    <xf numFmtId="0" fontId="26" fillId="0" borderId="0" applyNumberFormat="0" applyFill="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0" borderId="0">
      <alignment vertical="center"/>
      <protection/>
    </xf>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21" borderId="0" applyNumberFormat="0" applyBorder="0" applyAlignment="0" applyProtection="0"/>
    <xf numFmtId="0" fontId="28" fillId="30" borderId="0" applyNumberFormat="0" applyBorder="0" applyAlignment="0" applyProtection="0"/>
    <xf numFmtId="0" fontId="25" fillId="3" borderId="0" applyNumberFormat="0" applyBorder="0" applyAlignment="0" applyProtection="0"/>
    <xf numFmtId="0" fontId="0" fillId="0" borderId="0">
      <alignment vertical="center"/>
      <protection/>
    </xf>
    <xf numFmtId="0" fontId="25" fillId="3" borderId="0" applyNumberFormat="0" applyBorder="0" applyAlignment="0" applyProtection="0"/>
    <xf numFmtId="0" fontId="28" fillId="2" borderId="0" applyNumberFormat="0" applyBorder="0" applyAlignment="0" applyProtection="0"/>
    <xf numFmtId="0" fontId="0" fillId="0" borderId="0">
      <alignment vertical="center"/>
      <protection/>
    </xf>
    <xf numFmtId="0" fontId="28" fillId="14"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8" fillId="2" borderId="0" applyNumberFormat="0" applyBorder="0" applyAlignment="0" applyProtection="0"/>
    <xf numFmtId="0" fontId="0" fillId="0" borderId="0">
      <alignment vertical="center"/>
      <protection/>
    </xf>
    <xf numFmtId="0" fontId="25" fillId="3" borderId="0" applyNumberFormat="0" applyBorder="0" applyAlignment="0" applyProtection="0"/>
    <xf numFmtId="0" fontId="25" fillId="3" borderId="0" applyNumberFormat="0" applyBorder="0" applyAlignment="0" applyProtection="0"/>
    <xf numFmtId="0" fontId="37" fillId="0" borderId="12" applyNumberFormat="0" applyFill="0" applyAlignment="0" applyProtection="0"/>
    <xf numFmtId="0" fontId="25" fillId="3" borderId="0" applyNumberFormat="0" applyBorder="0" applyAlignment="0" applyProtection="0"/>
    <xf numFmtId="0" fontId="25" fillId="3" borderId="0" applyNumberFormat="0" applyBorder="0" applyAlignment="0" applyProtection="0"/>
    <xf numFmtId="0" fontId="32" fillId="0" borderId="2" applyNumberFormat="0" applyFill="0" applyAlignment="0" applyProtection="0"/>
    <xf numFmtId="0" fontId="0" fillId="0" borderId="0">
      <alignment vertical="center"/>
      <protection/>
    </xf>
    <xf numFmtId="0" fontId="25" fillId="4" borderId="0" applyNumberFormat="0" applyBorder="0" applyAlignment="0" applyProtection="0"/>
    <xf numFmtId="0" fontId="0" fillId="0" borderId="0">
      <alignment vertical="center"/>
      <protection/>
    </xf>
    <xf numFmtId="0" fontId="25" fillId="2" borderId="0" applyNumberFormat="0" applyBorder="0" applyAlignment="0" applyProtection="0"/>
    <xf numFmtId="0" fontId="25" fillId="2" borderId="0" applyNumberFormat="0" applyBorder="0" applyAlignment="0" applyProtection="0"/>
    <xf numFmtId="0" fontId="28" fillId="8"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0" fillId="0" borderId="0">
      <alignment/>
      <protection/>
    </xf>
    <xf numFmtId="0" fontId="25" fillId="2" borderId="0" applyNumberFormat="0" applyBorder="0" applyAlignment="0" applyProtection="0"/>
    <xf numFmtId="0" fontId="0" fillId="0" borderId="0">
      <alignment/>
      <protection/>
    </xf>
    <xf numFmtId="0" fontId="25" fillId="8" borderId="0" applyNumberFormat="0" applyBorder="0" applyAlignment="0" applyProtection="0"/>
    <xf numFmtId="0" fontId="0" fillId="0" borderId="0">
      <alignment vertical="center"/>
      <protection/>
    </xf>
    <xf numFmtId="0" fontId="35" fillId="9" borderId="3" applyNumberFormat="0" applyAlignment="0" applyProtection="0"/>
    <xf numFmtId="0" fontId="25" fillId="8" borderId="0" applyNumberFormat="0" applyBorder="0" applyAlignment="0" applyProtection="0"/>
    <xf numFmtId="0" fontId="28" fillId="10" borderId="0" applyNumberFormat="0" applyBorder="0" applyAlignment="0" applyProtection="0"/>
    <xf numFmtId="0" fontId="35" fillId="9" borderId="3" applyNumberFormat="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8" fillId="10"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5" borderId="0" applyNumberFormat="0" applyBorder="0" applyAlignment="0" applyProtection="0"/>
    <xf numFmtId="0" fontId="0" fillId="0" borderId="0">
      <alignment vertical="center"/>
      <protection/>
    </xf>
    <xf numFmtId="0" fontId="35" fillId="9" borderId="3" applyNumberFormat="0" applyAlignment="0" applyProtection="0"/>
    <xf numFmtId="0" fontId="25" fillId="17" borderId="0" applyNumberFormat="0" applyBorder="0" applyAlignment="0" applyProtection="0"/>
    <xf numFmtId="0" fontId="28" fillId="27" borderId="0" applyNumberFormat="0" applyBorder="0" applyAlignment="0" applyProtection="0"/>
    <xf numFmtId="0" fontId="28" fillId="10" borderId="0" applyNumberFormat="0" applyBorder="0" applyAlignment="0" applyProtection="0"/>
    <xf numFmtId="0" fontId="29" fillId="0" borderId="14" applyNumberFormat="0" applyFill="0" applyAlignment="0" applyProtection="0"/>
    <xf numFmtId="0" fontId="43" fillId="31" borderId="16" applyNumberFormat="0" applyAlignment="0" applyProtection="0"/>
    <xf numFmtId="0" fontId="25" fillId="17" borderId="0" applyNumberFormat="0" applyBorder="0" applyAlignment="0" applyProtection="0"/>
    <xf numFmtId="0" fontId="29" fillId="0" borderId="14" applyNumberFormat="0" applyFill="0" applyAlignment="0" applyProtection="0"/>
    <xf numFmtId="0" fontId="43" fillId="31" borderId="16" applyNumberFormat="0" applyAlignment="0" applyProtection="0"/>
    <xf numFmtId="0" fontId="25" fillId="17" borderId="0" applyNumberFormat="0" applyBorder="0" applyAlignment="0" applyProtection="0"/>
    <xf numFmtId="0" fontId="28" fillId="27" borderId="0" applyNumberFormat="0" applyBorder="0" applyAlignment="0" applyProtection="0"/>
    <xf numFmtId="0" fontId="29" fillId="0" borderId="14" applyNumberFormat="0" applyFill="0" applyAlignment="0" applyProtection="0"/>
    <xf numFmtId="0" fontId="25" fillId="17" borderId="0" applyNumberFormat="0" applyBorder="0" applyAlignment="0" applyProtection="0"/>
    <xf numFmtId="0" fontId="29" fillId="0" borderId="14" applyNumberFormat="0" applyFill="0" applyAlignment="0" applyProtection="0"/>
    <xf numFmtId="0" fontId="25" fillId="17" borderId="0" applyNumberFormat="0" applyBorder="0" applyAlignment="0" applyProtection="0"/>
    <xf numFmtId="0" fontId="25" fillId="17" borderId="0" applyNumberFormat="0" applyBorder="0" applyAlignment="0" applyProtection="0"/>
    <xf numFmtId="0" fontId="29" fillId="0" borderId="14" applyNumberFormat="0" applyFill="0" applyAlignment="0" applyProtection="0"/>
    <xf numFmtId="0" fontId="25" fillId="17" borderId="0" applyNumberFormat="0" applyBorder="0" applyAlignment="0" applyProtection="0"/>
    <xf numFmtId="0" fontId="29" fillId="0" borderId="14" applyNumberFormat="0" applyFill="0" applyAlignment="0" applyProtection="0"/>
    <xf numFmtId="0" fontId="25" fillId="9" borderId="0" applyNumberFormat="0" applyBorder="0" applyAlignment="0" applyProtection="0"/>
    <xf numFmtId="0" fontId="25" fillId="3" borderId="0" applyNumberFormat="0" applyBorder="0" applyAlignment="0" applyProtection="0"/>
    <xf numFmtId="0" fontId="48" fillId="5" borderId="0" applyNumberFormat="0" applyBorder="0" applyAlignment="0" applyProtection="0"/>
    <xf numFmtId="0" fontId="28" fillId="9" borderId="0" applyNumberFormat="0" applyBorder="0" applyAlignment="0" applyProtection="0"/>
    <xf numFmtId="0" fontId="25" fillId="3" borderId="0" applyNumberFormat="0" applyBorder="0" applyAlignment="0" applyProtection="0"/>
    <xf numFmtId="0" fontId="28" fillId="30" borderId="0" applyNumberFormat="0" applyBorder="0" applyAlignment="0" applyProtection="0"/>
    <xf numFmtId="0" fontId="48" fillId="5" borderId="0" applyNumberFormat="0" applyBorder="0" applyAlignment="0" applyProtection="0"/>
    <xf numFmtId="0" fontId="25" fillId="3" borderId="0" applyNumberFormat="0" applyBorder="0" applyAlignment="0" applyProtection="0"/>
    <xf numFmtId="0" fontId="0" fillId="0" borderId="0">
      <alignment/>
      <protection/>
    </xf>
    <xf numFmtId="0" fontId="25" fillId="3" borderId="0" applyNumberFormat="0" applyBorder="0" applyAlignment="0" applyProtection="0"/>
    <xf numFmtId="0" fontId="28" fillId="30"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48" fillId="5" borderId="0" applyNumberFormat="0" applyBorder="0" applyAlignment="0" applyProtection="0"/>
    <xf numFmtId="0" fontId="25" fillId="29" borderId="0" applyNumberFormat="0" applyBorder="0" applyAlignment="0" applyProtection="0"/>
    <xf numFmtId="0" fontId="37" fillId="0" borderId="12" applyNumberFormat="0" applyFill="0" applyAlignment="0" applyProtection="0"/>
    <xf numFmtId="0" fontId="25" fillId="29" borderId="0" applyNumberFormat="0" applyBorder="0" applyAlignment="0" applyProtection="0"/>
    <xf numFmtId="0" fontId="28" fillId="2" borderId="0" applyNumberFormat="0" applyBorder="0" applyAlignment="0" applyProtection="0"/>
    <xf numFmtId="0" fontId="25" fillId="29" borderId="0" applyNumberFormat="0" applyBorder="0" applyAlignment="0" applyProtection="0"/>
    <xf numFmtId="0" fontId="0" fillId="0" borderId="0">
      <alignment vertical="center"/>
      <protection/>
    </xf>
    <xf numFmtId="0" fontId="28" fillId="1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0" fillId="0" borderId="0">
      <alignment vertical="center"/>
      <protection/>
    </xf>
    <xf numFmtId="0" fontId="25" fillId="29" borderId="0" applyNumberFormat="0" applyBorder="0" applyAlignment="0" applyProtection="0"/>
    <xf numFmtId="0" fontId="25" fillId="29" borderId="0" applyNumberFormat="0" applyBorder="0" applyAlignment="0" applyProtection="0"/>
    <xf numFmtId="0" fontId="0" fillId="0" borderId="0">
      <alignment vertical="center"/>
      <protection/>
    </xf>
    <xf numFmtId="0" fontId="25" fillId="29" borderId="0" applyNumberFormat="0" applyBorder="0" applyAlignment="0" applyProtection="0"/>
    <xf numFmtId="0" fontId="25" fillId="29" borderId="0" applyNumberFormat="0" applyBorder="0" applyAlignment="0" applyProtection="0"/>
    <xf numFmtId="0" fontId="25" fillId="19" borderId="0" applyNumberFormat="0" applyBorder="0" applyAlignment="0" applyProtection="0"/>
    <xf numFmtId="0" fontId="37" fillId="0" borderId="12" applyNumberFormat="0" applyFill="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6" fillId="0" borderId="17" applyNumberFormat="0" applyFill="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69" fillId="0" borderId="0">
      <alignment vertical="center"/>
      <protection/>
    </xf>
    <xf numFmtId="0" fontId="28" fillId="9" borderId="0" applyNumberFormat="0" applyBorder="0" applyAlignment="0" applyProtection="0"/>
    <xf numFmtId="0" fontId="28" fillId="2" borderId="0" applyNumberFormat="0" applyBorder="0" applyAlignment="0" applyProtection="0"/>
    <xf numFmtId="0" fontId="0" fillId="0" borderId="0">
      <alignment vertical="center"/>
      <protection/>
    </xf>
    <xf numFmtId="0" fontId="28" fillId="2" borderId="0" applyNumberFormat="0" applyBorder="0" applyAlignment="0" applyProtection="0"/>
    <xf numFmtId="0" fontId="0" fillId="0" borderId="0">
      <alignment vertical="center"/>
      <protection/>
    </xf>
    <xf numFmtId="0" fontId="28" fillId="14" borderId="0" applyNumberFormat="0" applyBorder="0" applyAlignment="0" applyProtection="0"/>
    <xf numFmtId="0" fontId="28" fillId="2" borderId="0" applyNumberFormat="0" applyBorder="0" applyAlignment="0" applyProtection="0"/>
    <xf numFmtId="0" fontId="28" fillId="8" borderId="0" applyNumberFormat="0" applyBorder="0" applyAlignment="0" applyProtection="0"/>
    <xf numFmtId="0" fontId="42" fillId="0" borderId="15" applyNumberFormat="0" applyFill="0" applyAlignment="0" applyProtection="0"/>
    <xf numFmtId="0" fontId="28" fillId="2" borderId="0" applyNumberFormat="0" applyBorder="0" applyAlignment="0" applyProtection="0"/>
    <xf numFmtId="0" fontId="0" fillId="0" borderId="0">
      <alignment vertical="center"/>
      <protection/>
    </xf>
    <xf numFmtId="0" fontId="28" fillId="14" borderId="0" applyNumberFormat="0" applyBorder="0" applyAlignment="0" applyProtection="0"/>
    <xf numFmtId="0" fontId="28" fillId="2" borderId="0" applyNumberFormat="0" applyBorder="0" applyAlignment="0" applyProtection="0"/>
    <xf numFmtId="0" fontId="0" fillId="0" borderId="0">
      <alignment vertical="center"/>
      <protection/>
    </xf>
    <xf numFmtId="0" fontId="28" fillId="14"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42" fillId="0" borderId="15" applyNumberFormat="0" applyFill="0" applyAlignment="0" applyProtection="0"/>
    <xf numFmtId="0" fontId="28" fillId="8" borderId="0" applyNumberFormat="0" applyBorder="0" applyAlignment="0" applyProtection="0"/>
    <xf numFmtId="0" fontId="42" fillId="0" borderId="15" applyNumberFormat="0" applyFill="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48" fillId="5" borderId="0" applyNumberFormat="0" applyBorder="0" applyAlignment="0" applyProtection="0"/>
    <xf numFmtId="0" fontId="28" fillId="10" borderId="0" applyNumberFormat="0" applyBorder="0" applyAlignment="0" applyProtection="0"/>
    <xf numFmtId="0" fontId="28" fillId="30" borderId="0" applyNumberFormat="0" applyBorder="0" applyAlignment="0" applyProtection="0"/>
    <xf numFmtId="0" fontId="28" fillId="10" borderId="0" applyNumberFormat="0" applyBorder="0" applyAlignment="0" applyProtection="0"/>
    <xf numFmtId="0" fontId="37" fillId="0" borderId="12" applyNumberFormat="0" applyFill="0" applyAlignment="0" applyProtection="0"/>
    <xf numFmtId="0" fontId="28" fillId="10" borderId="0" applyNumberFormat="0" applyBorder="0" applyAlignment="0" applyProtection="0"/>
    <xf numFmtId="0" fontId="29" fillId="0" borderId="14" applyNumberFormat="0" applyFill="0" applyAlignment="0" applyProtection="0"/>
    <xf numFmtId="0" fontId="28" fillId="10" borderId="0" applyNumberFormat="0" applyBorder="0" applyAlignment="0" applyProtection="0"/>
    <xf numFmtId="0" fontId="37" fillId="0" borderId="12" applyNumberFormat="0" applyFill="0" applyAlignment="0" applyProtection="0"/>
    <xf numFmtId="0" fontId="28" fillId="10" borderId="0" applyNumberFormat="0" applyBorder="0" applyAlignment="0" applyProtection="0"/>
    <xf numFmtId="0" fontId="28" fillId="10"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6" fillId="0" borderId="17" applyNumberFormat="0" applyFill="0" applyAlignment="0" applyProtection="0"/>
    <xf numFmtId="0" fontId="28" fillId="27" borderId="0" applyNumberFormat="0" applyBorder="0" applyAlignment="0" applyProtection="0"/>
    <xf numFmtId="0" fontId="26" fillId="0" borderId="17" applyNumberFormat="0" applyFill="0" applyAlignment="0" applyProtection="0"/>
    <xf numFmtId="0" fontId="28" fillId="27" borderId="0" applyNumberFormat="0" applyBorder="0" applyAlignment="0" applyProtection="0"/>
    <xf numFmtId="0" fontId="28" fillId="27" borderId="0" applyNumberFormat="0" applyBorder="0" applyAlignment="0" applyProtection="0"/>
    <xf numFmtId="0" fontId="26" fillId="0" borderId="17" applyNumberFormat="0" applyFill="0" applyAlignment="0" applyProtection="0"/>
    <xf numFmtId="0" fontId="26" fillId="0" borderId="0" applyNumberFormat="0" applyFill="0" applyBorder="0" applyAlignment="0" applyProtection="0"/>
    <xf numFmtId="0" fontId="28" fillId="27" borderId="0" applyNumberFormat="0" applyBorder="0" applyAlignment="0" applyProtection="0"/>
    <xf numFmtId="0" fontId="34" fillId="0" borderId="0" applyNumberFormat="0" applyFill="0" applyBorder="0" applyAlignment="0" applyProtection="0"/>
    <xf numFmtId="0" fontId="28" fillId="27" borderId="0" applyNumberFormat="0" applyBorder="0" applyAlignment="0" applyProtection="0"/>
    <xf numFmtId="0" fontId="40" fillId="0" borderId="0" applyNumberFormat="0" applyFill="0" applyBorder="0" applyAlignment="0" applyProtection="0"/>
    <xf numFmtId="0" fontId="28" fillId="10" borderId="0" applyNumberFormat="0" applyBorder="0" applyAlignment="0" applyProtection="0"/>
    <xf numFmtId="0" fontId="29" fillId="0" borderId="14" applyNumberFormat="0" applyFill="0" applyAlignment="0" applyProtection="0"/>
    <xf numFmtId="0" fontId="28" fillId="3"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6" fillId="0" borderId="0" applyNumberFormat="0" applyFill="0" applyBorder="0" applyAlignment="0" applyProtection="0"/>
    <xf numFmtId="0" fontId="28" fillId="30" borderId="0" applyNumberFormat="0" applyBorder="0" applyAlignment="0" applyProtection="0"/>
    <xf numFmtId="0" fontId="26" fillId="0" borderId="0" applyNumberFormat="0" applyFill="0" applyBorder="0" applyAlignment="0" applyProtection="0"/>
    <xf numFmtId="0" fontId="28" fillId="30" borderId="0" applyNumberFormat="0" applyBorder="0" applyAlignment="0" applyProtection="0"/>
    <xf numFmtId="0" fontId="0" fillId="0" borderId="0">
      <alignment vertical="center"/>
      <protection/>
    </xf>
    <xf numFmtId="0" fontId="35" fillId="9" borderId="3" applyNumberFormat="0" applyAlignment="0" applyProtection="0"/>
    <xf numFmtId="0" fontId="28" fillId="19" borderId="0" applyNumberFormat="0" applyBorder="0" applyAlignment="0" applyProtection="0"/>
    <xf numFmtId="0" fontId="42" fillId="0" borderId="15"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0" fillId="0" borderId="0">
      <alignment/>
      <protection/>
    </xf>
    <xf numFmtId="0" fontId="42" fillId="0" borderId="15" applyNumberFormat="0" applyFill="0" applyAlignment="0" applyProtection="0"/>
    <xf numFmtId="0" fontId="42" fillId="0" borderId="15" applyNumberFormat="0" applyFill="0" applyAlignment="0" applyProtection="0"/>
    <xf numFmtId="0" fontId="47" fillId="0" borderId="18"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44" fillId="0" borderId="19"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0" fillId="0" borderId="2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3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5" fillId="0" borderId="0" applyNumberFormat="0" applyFill="0" applyBorder="0" applyAlignment="0" applyProtection="0"/>
    <xf numFmtId="0" fontId="34" fillId="0" borderId="0" applyNumberFormat="0" applyFill="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0" fillId="0" borderId="0">
      <alignment/>
      <protection/>
    </xf>
    <xf numFmtId="0" fontId="50" fillId="11" borderId="0" applyNumberFormat="0" applyBorder="0" applyAlignment="0" applyProtection="0"/>
    <xf numFmtId="0" fontId="50" fillId="11" borderId="0" applyNumberFormat="0" applyBorder="0" applyAlignment="0" applyProtection="0"/>
    <xf numFmtId="0" fontId="31" fillId="11" borderId="0" applyNumberFormat="0" applyBorder="0" applyAlignment="0" applyProtection="0"/>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0" fillId="0" borderId="0">
      <alignment vertical="center"/>
      <protection/>
    </xf>
    <xf numFmtId="0" fontId="25" fillId="0" borderId="0">
      <alignment vertical="center"/>
      <protection/>
    </xf>
    <xf numFmtId="0" fontId="0" fillId="0" borderId="0">
      <alignment vertical="center"/>
      <protection/>
    </xf>
    <xf numFmtId="0" fontId="34" fillId="0" borderId="0" applyNumberFormat="0" applyFill="0" applyBorder="0" applyAlignment="0" applyProtection="0"/>
    <xf numFmtId="0" fontId="0" fillId="0" borderId="0">
      <alignment vertical="center"/>
      <protection/>
    </xf>
    <xf numFmtId="0" fontId="34"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9" borderId="3" applyNumberFormat="0" applyAlignment="0" applyProtection="0"/>
    <xf numFmtId="0" fontId="0" fillId="0" borderId="0">
      <alignment/>
      <protection/>
    </xf>
    <xf numFmtId="0" fontId="0" fillId="0" borderId="0">
      <alignment/>
      <protection/>
    </xf>
    <xf numFmtId="0" fontId="51" fillId="0" borderId="0" applyNumberFormat="0" applyFill="0" applyBorder="0" applyProtection="0">
      <alignment/>
    </xf>
    <xf numFmtId="0" fontId="0" fillId="0" borderId="0">
      <alignment/>
      <protection/>
    </xf>
    <xf numFmtId="0" fontId="43" fillId="31" borderId="16" applyNumberFormat="0" applyAlignment="0" applyProtection="0"/>
    <xf numFmtId="0" fontId="0" fillId="0" borderId="0">
      <alignment/>
      <protection/>
    </xf>
    <xf numFmtId="0" fontId="0" fillId="0" borderId="0">
      <alignment/>
      <protection/>
    </xf>
    <xf numFmtId="0" fontId="28" fillId="32" borderId="0" applyNumberFormat="0" applyBorder="0" applyAlignment="0" applyProtection="0"/>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30" fillId="19" borderId="3" applyNumberFormat="0" applyAlignment="0" applyProtection="0"/>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10" applyNumberFormat="0" applyFont="0" applyAlignment="0" applyProtection="0"/>
    <xf numFmtId="0" fontId="48"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29" fillId="0" borderId="14" applyNumberFormat="0" applyFill="0" applyAlignment="0" applyProtection="0"/>
    <xf numFmtId="0" fontId="29" fillId="0" borderId="21" applyNumberFormat="0" applyFill="0" applyAlignment="0" applyProtection="0"/>
    <xf numFmtId="0" fontId="35" fillId="9" borderId="3" applyNumberFormat="0" applyAlignment="0" applyProtection="0"/>
    <xf numFmtId="0" fontId="43" fillId="31" borderId="16" applyNumberFormat="0" applyAlignment="0" applyProtection="0"/>
    <xf numFmtId="0" fontId="39" fillId="0" borderId="0" applyNumberFormat="0" applyFill="0" applyBorder="0" applyAlignment="0" applyProtection="0"/>
    <xf numFmtId="0" fontId="43" fillId="31" borderId="16" applyNumberFormat="0" applyAlignment="0" applyProtection="0"/>
    <xf numFmtId="0" fontId="43" fillId="31" borderId="16" applyNumberFormat="0" applyAlignment="0" applyProtection="0"/>
    <xf numFmtId="0" fontId="43" fillId="31" borderId="16" applyNumberFormat="0" applyAlignment="0" applyProtection="0"/>
    <xf numFmtId="0" fontId="43" fillId="31" borderId="16" applyNumberFormat="0" applyAlignment="0" applyProtection="0"/>
    <xf numFmtId="0" fontId="43" fillId="31" borderId="16" applyNumberFormat="0" applyAlignment="0" applyProtection="0"/>
    <xf numFmtId="0" fontId="43" fillId="31" borderId="16"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8" fillId="20" borderId="0" applyNumberFormat="0" applyBorder="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28" fillId="14" borderId="0" applyNumberFormat="0" applyBorder="0" applyAlignment="0" applyProtection="0"/>
    <xf numFmtId="0" fontId="28" fillId="14" borderId="0" applyNumberFormat="0" applyBorder="0" applyAlignment="0" applyProtection="0"/>
    <xf numFmtId="0" fontId="28" fillId="33"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3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33"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49" fillId="35" borderId="0" applyNumberFormat="0" applyBorder="0" applyAlignment="0" applyProtection="0"/>
    <xf numFmtId="0" fontId="46" fillId="9" borderId="22" applyNumberFormat="0" applyAlignment="0" applyProtection="0"/>
    <xf numFmtId="0" fontId="46" fillId="9" borderId="22" applyNumberFormat="0" applyAlignment="0" applyProtection="0"/>
    <xf numFmtId="0" fontId="46" fillId="9" borderId="22" applyNumberFormat="0" applyAlignment="0" applyProtection="0"/>
    <xf numFmtId="0" fontId="46" fillId="9" borderId="22" applyNumberFormat="0" applyAlignment="0" applyProtection="0"/>
    <xf numFmtId="0" fontId="46" fillId="9" borderId="22" applyNumberFormat="0" applyAlignment="0" applyProtection="0"/>
    <xf numFmtId="0" fontId="46" fillId="9" borderId="22" applyNumberFormat="0" applyAlignment="0" applyProtection="0"/>
    <xf numFmtId="0" fontId="46" fillId="9" borderId="22" applyNumberFormat="0" applyAlignment="0" applyProtection="0"/>
    <xf numFmtId="0" fontId="46" fillId="9" borderId="22" applyNumberFormat="0" applyAlignment="0" applyProtection="0"/>
    <xf numFmtId="0" fontId="46" fillId="9" borderId="22" applyNumberFormat="0" applyAlignment="0" applyProtection="0"/>
    <xf numFmtId="0" fontId="46" fillId="9" borderId="22" applyNumberFormat="0" applyAlignment="0" applyProtection="0"/>
    <xf numFmtId="0" fontId="46" fillId="26" borderId="22" applyNumberFormat="0" applyAlignment="0" applyProtection="0"/>
    <xf numFmtId="0" fontId="30" fillId="19" borderId="3" applyNumberFormat="0" applyAlignment="0" applyProtection="0"/>
    <xf numFmtId="0" fontId="30" fillId="19" borderId="3" applyNumberFormat="0" applyAlignment="0" applyProtection="0"/>
    <xf numFmtId="0" fontId="30" fillId="19" borderId="3" applyNumberFormat="0" applyAlignment="0" applyProtection="0"/>
    <xf numFmtId="0" fontId="30" fillId="19" borderId="3" applyNumberFormat="0" applyAlignment="0" applyProtection="0"/>
    <xf numFmtId="0" fontId="30" fillId="19" borderId="3" applyNumberFormat="0" applyAlignment="0" applyProtection="0"/>
    <xf numFmtId="0" fontId="30" fillId="19" borderId="3" applyNumberFormat="0" applyAlignment="0" applyProtection="0"/>
    <xf numFmtId="0" fontId="30" fillId="19" borderId="3" applyNumberFormat="0" applyAlignment="0" applyProtection="0"/>
    <xf numFmtId="0" fontId="30" fillId="19" borderId="3" applyNumberFormat="0" applyAlignment="0" applyProtection="0"/>
    <xf numFmtId="0" fontId="30" fillId="19" borderId="3" applyNumberFormat="0" applyAlignment="0" applyProtection="0"/>
    <xf numFmtId="0" fontId="0" fillId="21" borderId="10" applyNumberFormat="0" applyFont="0" applyAlignment="0" applyProtection="0"/>
    <xf numFmtId="0" fontId="0" fillId="21" borderId="10" applyNumberFormat="0" applyFont="0" applyAlignment="0" applyProtection="0"/>
    <xf numFmtId="0" fontId="0" fillId="21" borderId="10" applyNumberFormat="0" applyFont="0" applyAlignment="0" applyProtection="0"/>
    <xf numFmtId="0" fontId="0" fillId="21" borderId="10" applyNumberFormat="0" applyFont="0" applyAlignment="0" applyProtection="0"/>
    <xf numFmtId="0" fontId="0" fillId="21" borderId="10" applyNumberFormat="0" applyFont="0" applyAlignment="0" applyProtection="0"/>
    <xf numFmtId="0" fontId="0" fillId="21" borderId="10" applyNumberFormat="0" applyFont="0" applyAlignment="0" applyProtection="0"/>
    <xf numFmtId="0" fontId="0" fillId="21" borderId="10" applyNumberFormat="0" applyFont="0" applyAlignment="0" applyProtection="0"/>
  </cellStyleXfs>
  <cellXfs count="240">
    <xf numFmtId="0" fontId="0" fillId="0" borderId="0" xfId="0" applyAlignment="1">
      <alignment/>
    </xf>
    <xf numFmtId="0" fontId="1" fillId="0" borderId="0" xfId="0" applyFont="1" applyAlignment="1">
      <alignment horizontal="center" vertical="center" wrapText="1"/>
    </xf>
    <xf numFmtId="0" fontId="0" fillId="0" borderId="0" xfId="0" applyFont="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center" vertical="center" textRotation="255"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28" xfId="0" applyFont="1" applyBorder="1" applyAlignment="1">
      <alignment horizontal="center" vertical="center" wrapText="1"/>
    </xf>
    <xf numFmtId="0" fontId="2" fillId="0" borderId="26" xfId="0" applyFont="1" applyBorder="1" applyAlignment="1">
      <alignment horizontal="center" vertical="center" wrapText="1"/>
    </xf>
    <xf numFmtId="0" fontId="0" fillId="0" borderId="26" xfId="0" applyFont="1" applyBorder="1" applyAlignment="1">
      <alignment horizontal="center" vertical="center" wrapText="1"/>
    </xf>
    <xf numFmtId="0" fontId="0" fillId="36" borderId="26"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29" xfId="0" applyFont="1" applyBorder="1" applyAlignment="1">
      <alignment horizontal="center" vertical="center"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0" fillId="0" borderId="0" xfId="0" applyFill="1" applyAlignment="1">
      <alignment/>
    </xf>
    <xf numFmtId="0" fontId="0" fillId="0" borderId="0" xfId="0"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0" fillId="0" borderId="26" xfId="0" applyFont="1" applyBorder="1" applyAlignment="1">
      <alignment/>
    </xf>
    <xf numFmtId="0" fontId="5" fillId="0" borderId="26" xfId="0" applyFont="1" applyFill="1" applyBorder="1" applyAlignment="1">
      <alignment horizontal="center" vertical="center" wrapText="1"/>
    </xf>
    <xf numFmtId="0" fontId="5" fillId="36" borderId="26"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5" fillId="0" borderId="31" xfId="0" applyFont="1" applyBorder="1" applyAlignment="1">
      <alignment horizontal="center" vertical="center" wrapText="1"/>
    </xf>
    <xf numFmtId="49" fontId="5" fillId="36" borderId="31" xfId="0" applyNumberFormat="1"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28" xfId="0" applyFont="1" applyBorder="1" applyAlignment="1">
      <alignment horizontal="center" vertical="center" wrapText="1"/>
    </xf>
    <xf numFmtId="0" fontId="70" fillId="0" borderId="0" xfId="0" applyFont="1" applyAlignment="1">
      <alignment horizontal="left" vertical="center" wrapText="1"/>
    </xf>
    <xf numFmtId="0" fontId="2" fillId="0" borderId="0" xfId="0" applyFont="1" applyBorder="1" applyAlignment="1">
      <alignment horizontal="left" vertical="center"/>
    </xf>
    <xf numFmtId="0" fontId="0" fillId="0" borderId="33" xfId="0" applyFont="1" applyBorder="1" applyAlignment="1">
      <alignment horizontal="center" vertical="center" wrapText="1"/>
    </xf>
    <xf numFmtId="0" fontId="0"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36" borderId="26"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36" borderId="26" xfId="0" applyNumberFormat="1" applyFont="1" applyFill="1" applyBorder="1" applyAlignment="1">
      <alignment horizontal="center" vertical="center" wrapText="1"/>
    </xf>
    <xf numFmtId="49" fontId="0" fillId="36" borderId="31" xfId="0" applyNumberFormat="1"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textRotation="255" wrapText="1"/>
    </xf>
    <xf numFmtId="0" fontId="0" fillId="0" borderId="26" xfId="0" applyBorder="1" applyAlignment="1">
      <alignment horizontal="center" vertical="center"/>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24" xfId="0" applyBorder="1" applyAlignment="1">
      <alignment horizontal="center" vertical="center"/>
    </xf>
    <xf numFmtId="0" fontId="0" fillId="37" borderId="26" xfId="0" applyFill="1" applyBorder="1" applyAlignment="1">
      <alignment horizontal="center" vertical="center"/>
    </xf>
    <xf numFmtId="0" fontId="0" fillId="0" borderId="0" xfId="0" applyFont="1" applyAlignment="1">
      <alignment horizontal="center" vertical="center"/>
    </xf>
    <xf numFmtId="0" fontId="6" fillId="0" borderId="0" xfId="0" applyFont="1" applyFill="1" applyAlignment="1">
      <alignment horizontal="center" vertical="center" wrapText="1"/>
    </xf>
    <xf numFmtId="0" fontId="71" fillId="0" borderId="0" xfId="0" applyFont="1" applyAlignment="1">
      <alignment horizontal="center" vertical="center" wrapText="1"/>
    </xf>
    <xf numFmtId="0" fontId="72" fillId="0" borderId="0" xfId="0" applyFont="1" applyAlignment="1">
      <alignment horizontal="center" vertical="center" wrapText="1"/>
    </xf>
    <xf numFmtId="0" fontId="73" fillId="0" borderId="23" xfId="0" applyFont="1" applyBorder="1" applyAlignment="1">
      <alignment horizontal="left" vertical="center" wrapText="1"/>
    </xf>
    <xf numFmtId="0" fontId="73" fillId="0" borderId="25" xfId="0" applyFont="1" applyBorder="1" applyAlignment="1">
      <alignment horizontal="center" vertical="center" textRotation="255" wrapText="1"/>
    </xf>
    <xf numFmtId="0" fontId="73" fillId="0" borderId="24"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35"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27" xfId="0" applyFont="1" applyBorder="1" applyAlignment="1">
      <alignment horizontal="center" vertical="center" textRotation="255" wrapText="1"/>
    </xf>
    <xf numFmtId="0" fontId="73" fillId="0" borderId="29"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28" xfId="0" applyFont="1" applyBorder="1" applyAlignment="1">
      <alignment horizontal="center" vertical="center" wrapText="1"/>
    </xf>
    <xf numFmtId="0" fontId="73" fillId="0" borderId="26" xfId="0" applyFont="1" applyBorder="1" applyAlignment="1">
      <alignment horizontal="center" vertical="center" textRotation="255" wrapText="1"/>
    </xf>
    <xf numFmtId="0" fontId="73" fillId="0" borderId="30" xfId="0" applyFont="1" applyBorder="1" applyAlignment="1">
      <alignment horizontal="center" vertical="center" textRotation="255" wrapText="1"/>
    </xf>
    <xf numFmtId="0" fontId="73" fillId="0" borderId="24" xfId="0" applyFont="1" applyBorder="1" applyAlignment="1">
      <alignment horizontal="center" vertical="center" textRotation="255" wrapText="1"/>
    </xf>
    <xf numFmtId="0" fontId="74" fillId="0" borderId="26" xfId="0" applyFont="1" applyFill="1" applyBorder="1" applyAlignment="1">
      <alignment horizontal="center" vertical="center" wrapText="1"/>
    </xf>
    <xf numFmtId="0" fontId="6" fillId="36" borderId="26" xfId="0" applyFont="1" applyFill="1" applyBorder="1" applyAlignment="1">
      <alignment horizontal="center" vertical="center" wrapText="1"/>
    </xf>
    <xf numFmtId="0" fontId="6" fillId="0" borderId="26" xfId="0" applyFont="1" applyFill="1" applyBorder="1" applyAlignment="1" applyProtection="1">
      <alignment horizontal="center" vertical="center" wrapText="1"/>
      <protection/>
    </xf>
    <xf numFmtId="0" fontId="71" fillId="0" borderId="0" xfId="0" applyFont="1" applyBorder="1" applyAlignment="1">
      <alignment horizontal="center" vertical="center" wrapText="1"/>
    </xf>
    <xf numFmtId="0" fontId="71" fillId="36" borderId="26" xfId="0" applyFont="1" applyFill="1" applyBorder="1" applyAlignment="1">
      <alignment horizontal="center" vertical="center" wrapText="1"/>
    </xf>
    <xf numFmtId="0" fontId="71" fillId="0" borderId="26" xfId="0" applyFont="1" applyBorder="1" applyAlignment="1">
      <alignment horizontal="center" vertical="center" wrapText="1"/>
    </xf>
    <xf numFmtId="0" fontId="75" fillId="0" borderId="0" xfId="0" applyFont="1" applyAlignment="1">
      <alignment horizontal="left"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textRotation="255" wrapText="1"/>
    </xf>
    <xf numFmtId="0" fontId="2" fillId="0" borderId="30" xfId="0" applyFont="1" applyBorder="1" applyAlignment="1" applyProtection="1">
      <alignment horizontal="center" vertical="center" textRotation="255" wrapText="1"/>
      <protection locked="0"/>
    </xf>
    <xf numFmtId="0" fontId="2" fillId="0" borderId="25" xfId="0" applyFont="1" applyBorder="1" applyAlignment="1" applyProtection="1">
      <alignment horizontal="center" vertical="center" textRotation="255" wrapText="1"/>
      <protection locked="0"/>
    </xf>
    <xf numFmtId="0" fontId="73" fillId="0" borderId="24" xfId="0" applyFont="1" applyBorder="1" applyAlignment="1" applyProtection="1">
      <alignment horizontal="center" vertical="center" textRotation="255" wrapText="1"/>
      <protection locked="0"/>
    </xf>
    <xf numFmtId="0" fontId="2" fillId="0" borderId="24" xfId="0" applyFont="1" applyBorder="1" applyAlignment="1" applyProtection="1">
      <alignment horizontal="center" vertical="center" textRotation="255" wrapText="1"/>
      <protection locked="0"/>
    </xf>
    <xf numFmtId="0" fontId="0" fillId="37" borderId="26" xfId="0" applyFont="1" applyFill="1" applyBorder="1" applyAlignment="1">
      <alignment horizontal="center" vertical="center"/>
    </xf>
    <xf numFmtId="0" fontId="0" fillId="0" borderId="0" xfId="0" applyAlignment="1">
      <alignment horizontal="center" vertical="center" wrapText="1"/>
    </xf>
    <xf numFmtId="0" fontId="76" fillId="0" borderId="0" xfId="0" applyFont="1" applyAlignment="1">
      <alignment horizontal="center" vertical="center" wrapText="1"/>
    </xf>
    <xf numFmtId="0" fontId="3" fillId="0" borderId="0" xfId="0" applyFont="1" applyBorder="1" applyAlignment="1">
      <alignment horizontal="center" vertical="center"/>
    </xf>
    <xf numFmtId="0" fontId="2" fillId="0" borderId="23" xfId="0" applyFont="1" applyBorder="1" applyAlignment="1">
      <alignment horizontal="left" vertical="center"/>
    </xf>
    <xf numFmtId="0" fontId="2" fillId="0" borderId="26" xfId="498" applyFont="1" applyFill="1" applyBorder="1" applyAlignment="1">
      <alignment horizontal="center" vertical="center" textRotation="255" wrapText="1"/>
      <protection/>
    </xf>
    <xf numFmtId="0" fontId="2" fillId="0" borderId="26" xfId="0" applyFont="1" applyBorder="1" applyAlignment="1">
      <alignment horizontal="center" vertical="center"/>
    </xf>
    <xf numFmtId="0" fontId="2" fillId="0" borderId="26" xfId="0" applyFont="1" applyBorder="1" applyAlignment="1">
      <alignment vertical="center" textRotation="255"/>
    </xf>
    <xf numFmtId="0" fontId="2" fillId="0" borderId="26" xfId="498" applyFont="1" applyFill="1" applyBorder="1" applyAlignment="1">
      <alignment horizontal="center" vertical="center" wrapText="1"/>
      <protection/>
    </xf>
    <xf numFmtId="0" fontId="2" fillId="0" borderId="26" xfId="0" applyFont="1" applyBorder="1" applyAlignment="1">
      <alignment horizontal="center" vertical="center" textRotation="255"/>
    </xf>
    <xf numFmtId="0" fontId="2" fillId="0" borderId="26" xfId="498" applyFont="1" applyFill="1" applyBorder="1" applyAlignment="1">
      <alignment horizontal="center" vertical="center"/>
      <protection/>
    </xf>
    <xf numFmtId="0" fontId="5" fillId="0" borderId="26" xfId="498" applyFont="1" applyFill="1" applyBorder="1" applyAlignment="1">
      <alignment horizontal="center" vertical="center" wrapText="1"/>
      <protection/>
    </xf>
    <xf numFmtId="0" fontId="6" fillId="36" borderId="24" xfId="498" applyFont="1" applyFill="1" applyBorder="1" applyAlignment="1">
      <alignment horizontal="center" vertical="center" wrapText="1"/>
      <protection/>
    </xf>
    <xf numFmtId="0" fontId="77" fillId="0" borderId="0" xfId="498" applyFont="1" applyFill="1" applyBorder="1" applyAlignment="1">
      <alignment horizontal="center" vertical="center" wrapText="1"/>
      <protection/>
    </xf>
    <xf numFmtId="0" fontId="78" fillId="36" borderId="26" xfId="498" applyFont="1" applyFill="1" applyBorder="1" applyAlignment="1">
      <alignment horizontal="center" vertical="center" wrapText="1"/>
      <protection/>
    </xf>
    <xf numFmtId="0" fontId="76" fillId="0" borderId="32" xfId="0" applyFont="1" applyBorder="1" applyAlignment="1">
      <alignment horizontal="center" vertical="center" wrapText="1"/>
    </xf>
    <xf numFmtId="0" fontId="76" fillId="0" borderId="28" xfId="0" applyFont="1" applyBorder="1" applyAlignment="1">
      <alignment horizontal="center" vertical="center" wrapText="1"/>
    </xf>
    <xf numFmtId="0" fontId="76" fillId="0" borderId="33" xfId="0" applyFont="1" applyBorder="1" applyAlignment="1">
      <alignment horizontal="center" vertical="center" wrapText="1"/>
    </xf>
    <xf numFmtId="0" fontId="78" fillId="0" borderId="26" xfId="0" applyFont="1" applyBorder="1" applyAlignment="1">
      <alignment horizontal="center" vertical="center" wrapText="1"/>
    </xf>
    <xf numFmtId="0" fontId="79" fillId="0" borderId="0" xfId="498" applyFont="1" applyFill="1" applyAlignment="1">
      <alignment horizontal="left" vertical="center" wrapText="1"/>
      <protection/>
    </xf>
    <xf numFmtId="0" fontId="2" fillId="0" borderId="0" xfId="498" applyFont="1" applyFill="1" applyBorder="1" applyAlignment="1">
      <alignment horizontal="left" vertical="center" wrapText="1"/>
      <protection/>
    </xf>
    <xf numFmtId="0" fontId="2" fillId="0" borderId="0" xfId="498" applyFont="1" applyFill="1" applyAlignment="1">
      <alignment horizontal="center" vertical="center" wrapText="1"/>
      <protection/>
    </xf>
    <xf numFmtId="0" fontId="2" fillId="0" borderId="26" xfId="0" applyFont="1" applyBorder="1" applyAlignment="1">
      <alignment vertical="center" textRotation="255" wrapText="1"/>
    </xf>
    <xf numFmtId="0" fontId="78" fillId="36" borderId="26" xfId="0" applyFont="1" applyFill="1" applyBorder="1" applyAlignment="1">
      <alignment horizontal="center" vertical="center" wrapText="1"/>
    </xf>
    <xf numFmtId="0" fontId="2" fillId="0" borderId="26"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textRotation="255"/>
    </xf>
    <xf numFmtId="0" fontId="2" fillId="0" borderId="26" xfId="0" applyFont="1" applyFill="1" applyBorder="1" applyAlignment="1">
      <alignment horizontal="center" vertical="center"/>
    </xf>
    <xf numFmtId="0" fontId="78" fillId="0" borderId="26" xfId="0" applyFont="1" applyFill="1" applyBorder="1" applyAlignment="1">
      <alignment horizontal="center" vertical="center" wrapText="1"/>
    </xf>
    <xf numFmtId="0" fontId="0" fillId="0" borderId="0" xfId="0" applyAlignment="1">
      <alignment horizontal="center"/>
    </xf>
    <xf numFmtId="0" fontId="2" fillId="0" borderId="0" xfId="0" applyFont="1" applyAlignment="1">
      <alignment horizontal="center" vertical="center" wrapText="1"/>
    </xf>
    <xf numFmtId="0" fontId="3" fillId="0" borderId="0" xfId="0" applyFont="1" applyAlignment="1">
      <alignment horizontal="center"/>
    </xf>
    <xf numFmtId="0" fontId="2" fillId="0" borderId="24" xfId="498" applyFont="1" applyFill="1" applyBorder="1" applyAlignment="1">
      <alignment horizontal="center" vertical="center" textRotation="255" wrapText="1"/>
      <protection/>
    </xf>
    <xf numFmtId="0" fontId="2" fillId="0" borderId="27" xfId="498" applyFont="1" applyFill="1" applyBorder="1" applyAlignment="1">
      <alignment horizontal="center" vertical="center" textRotation="255" wrapText="1"/>
      <protection/>
    </xf>
    <xf numFmtId="0" fontId="79" fillId="0" borderId="29" xfId="498" applyFont="1" applyFill="1" applyBorder="1" applyAlignment="1">
      <alignment horizontal="center" vertical="center" wrapText="1"/>
      <protection/>
    </xf>
    <xf numFmtId="0" fontId="79" fillId="0" borderId="26" xfId="498" applyFont="1" applyFill="1" applyBorder="1" applyAlignment="1">
      <alignment horizontal="center" vertical="center" wrapText="1"/>
      <protection/>
    </xf>
    <xf numFmtId="0" fontId="79" fillId="0" borderId="26" xfId="498" applyFont="1" applyFill="1" applyBorder="1" applyAlignment="1">
      <alignment horizontal="center" vertical="center" textRotation="255" wrapText="1"/>
      <protection/>
    </xf>
    <xf numFmtId="0" fontId="5" fillId="36" borderId="26" xfId="498" applyFont="1" applyFill="1" applyBorder="1" applyAlignment="1">
      <alignment horizontal="center" vertical="center" wrapText="1"/>
      <protection/>
    </xf>
    <xf numFmtId="0" fontId="5" fillId="0" borderId="0" xfId="498" applyFont="1" applyFill="1" applyBorder="1" applyAlignment="1">
      <alignment horizontal="center" vertical="center" wrapText="1"/>
      <protection/>
    </xf>
    <xf numFmtId="0" fontId="77" fillId="36" borderId="26" xfId="498" applyFont="1" applyFill="1" applyBorder="1" applyAlignment="1">
      <alignment horizontal="center" vertical="center" wrapText="1"/>
      <protection/>
    </xf>
    <xf numFmtId="0" fontId="77" fillId="0" borderId="26" xfId="498" applyFont="1" applyFill="1" applyBorder="1" applyAlignment="1">
      <alignment horizontal="center" vertical="center" wrapText="1"/>
      <protection/>
    </xf>
    <xf numFmtId="0" fontId="80" fillId="0" borderId="26" xfId="0" applyFont="1" applyBorder="1" applyAlignment="1">
      <alignment horizontal="center" vertical="center" wrapText="1"/>
    </xf>
    <xf numFmtId="0" fontId="70" fillId="0" borderId="0" xfId="498" applyFont="1" applyFill="1" applyAlignment="1">
      <alignment horizontal="left" vertical="center" wrapText="1"/>
      <protection/>
    </xf>
    <xf numFmtId="0" fontId="2" fillId="0" borderId="24" xfId="498" applyFont="1" applyFill="1" applyBorder="1" applyAlignment="1">
      <alignment horizontal="center" vertical="center" wrapText="1"/>
      <protection/>
    </xf>
    <xf numFmtId="0" fontId="0" fillId="0" borderId="0" xfId="498" applyFont="1" applyFill="1" applyAlignment="1">
      <alignment horizontal="center" vertical="center"/>
      <protection/>
    </xf>
    <xf numFmtId="0" fontId="0" fillId="0" borderId="0" xfId="498" applyFont="1" applyFill="1">
      <alignment vertical="center"/>
      <protection/>
    </xf>
    <xf numFmtId="0" fontId="3" fillId="0" borderId="0" xfId="498" applyFont="1" applyFill="1" applyAlignment="1">
      <alignment horizontal="center" vertical="center"/>
      <protection/>
    </xf>
    <xf numFmtId="0" fontId="2" fillId="0" borderId="0" xfId="498" applyFont="1" applyFill="1" applyBorder="1" applyAlignment="1">
      <alignment horizontal="left" vertical="center"/>
      <protection/>
    </xf>
    <xf numFmtId="0" fontId="2" fillId="0" borderId="27" xfId="498" applyFont="1" applyFill="1" applyBorder="1" applyAlignment="1">
      <alignment horizontal="center" vertical="center" wrapText="1"/>
      <protection/>
    </xf>
    <xf numFmtId="0" fontId="2" fillId="0" borderId="28" xfId="498" applyFont="1" applyFill="1" applyBorder="1" applyAlignment="1">
      <alignment horizontal="center" vertical="center" wrapText="1"/>
      <protection/>
    </xf>
    <xf numFmtId="0" fontId="2" fillId="0" borderId="29" xfId="498" applyFont="1" applyFill="1" applyBorder="1" applyAlignment="1">
      <alignment horizontal="center" vertical="center" wrapText="1"/>
      <protection/>
    </xf>
    <xf numFmtId="0" fontId="2" fillId="0" borderId="2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36" borderId="26" xfId="498" applyFont="1" applyFill="1" applyBorder="1" applyAlignment="1">
      <alignment horizontal="center" vertical="center" wrapText="1"/>
      <protection/>
    </xf>
    <xf numFmtId="0" fontId="80" fillId="36" borderId="26" xfId="498" applyFont="1" applyFill="1" applyBorder="1" applyAlignment="1">
      <alignment horizontal="center" vertical="center" wrapText="1"/>
      <protection/>
    </xf>
    <xf numFmtId="0" fontId="80" fillId="0" borderId="26" xfId="498" applyFont="1" applyFill="1" applyBorder="1" applyAlignment="1">
      <alignment horizontal="center" vertical="center" wrapText="1"/>
      <protection/>
    </xf>
    <xf numFmtId="0" fontId="70" fillId="0" borderId="0" xfId="0" applyFont="1" applyFill="1" applyAlignment="1">
      <alignment horizontal="left" vertical="center" wrapText="1"/>
    </xf>
    <xf numFmtId="0" fontId="15" fillId="0" borderId="0" xfId="498" applyFont="1" applyFill="1" applyBorder="1" applyAlignment="1">
      <alignment horizontal="center" vertical="center" wrapText="1"/>
      <protection/>
    </xf>
    <xf numFmtId="0" fontId="0" fillId="0" borderId="0" xfId="498" applyFont="1" applyFill="1" applyBorder="1" applyAlignment="1">
      <alignment horizontal="center" vertical="center"/>
      <protection/>
    </xf>
    <xf numFmtId="0" fontId="2" fillId="0" borderId="30" xfId="0" applyFont="1" applyBorder="1" applyAlignment="1">
      <alignment horizontal="center" vertical="center"/>
    </xf>
    <xf numFmtId="0" fontId="2" fillId="0" borderId="27" xfId="0" applyFont="1" applyBorder="1" applyAlignment="1">
      <alignment horizontal="center" vertical="center" textRotation="255"/>
    </xf>
    <xf numFmtId="0" fontId="2" fillId="0" borderId="29" xfId="0" applyFont="1" applyBorder="1" applyAlignment="1">
      <alignment horizontal="center" vertical="center"/>
    </xf>
    <xf numFmtId="0" fontId="16" fillId="0" borderId="26" xfId="498" applyFont="1" applyFill="1" applyBorder="1" applyAlignment="1">
      <alignment horizontal="center" vertical="center"/>
      <protection/>
    </xf>
    <xf numFmtId="176" fontId="2" fillId="36" borderId="26" xfId="498" applyNumberFormat="1" applyFont="1" applyFill="1" applyBorder="1" applyAlignment="1">
      <alignment horizontal="center" vertical="center" wrapText="1"/>
      <protection/>
    </xf>
    <xf numFmtId="0" fontId="17" fillId="36" borderId="26" xfId="498" applyFont="1" applyFill="1" applyBorder="1" applyAlignment="1">
      <alignment horizontal="center" vertical="center" wrapText="1"/>
      <protection/>
    </xf>
    <xf numFmtId="0" fontId="2" fillId="0" borderId="26" xfId="498" applyFont="1" applyFill="1" applyBorder="1" applyAlignment="1" applyProtection="1">
      <alignment horizontal="center" vertical="center" wrapText="1"/>
      <protection/>
    </xf>
    <xf numFmtId="0" fontId="17" fillId="0" borderId="26" xfId="498" applyFont="1" applyFill="1" applyBorder="1" applyAlignment="1" applyProtection="1">
      <alignment horizontal="center" vertical="center" wrapText="1"/>
      <protection/>
    </xf>
    <xf numFmtId="10" fontId="80" fillId="36" borderId="26" xfId="498" applyNumberFormat="1" applyFont="1" applyFill="1" applyBorder="1" applyAlignment="1">
      <alignment horizontal="center" vertical="center" wrapText="1"/>
      <protection/>
    </xf>
    <xf numFmtId="0" fontId="0" fillId="37" borderId="26" xfId="0" applyFont="1" applyFill="1" applyBorder="1" applyAlignment="1">
      <alignment horizontal="center" vertical="center" wrapText="1"/>
    </xf>
    <xf numFmtId="0" fontId="2" fillId="0" borderId="0" xfId="0" applyNumberFormat="1" applyFont="1" applyAlignment="1">
      <alignment horizontal="center" vertical="center" wrapText="1"/>
    </xf>
    <xf numFmtId="0" fontId="0" fillId="0" borderId="0" xfId="0" applyFont="1" applyAlignment="1">
      <alignment/>
    </xf>
    <xf numFmtId="0" fontId="1" fillId="0" borderId="0" xfId="0" applyFont="1" applyFill="1" applyAlignment="1">
      <alignment horizontal="center" vertical="center" wrapText="1"/>
    </xf>
    <xf numFmtId="0" fontId="2" fillId="0" borderId="0" xfId="0" applyFont="1" applyFill="1" applyBorder="1" applyAlignment="1">
      <alignment horizontal="left" vertical="center"/>
    </xf>
    <xf numFmtId="0" fontId="2" fillId="0" borderId="26"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29" xfId="0" applyFont="1" applyFill="1" applyBorder="1" applyAlignment="1">
      <alignment horizontal="center" vertical="center"/>
    </xf>
    <xf numFmtId="176" fontId="2" fillId="36" borderId="26" xfId="0" applyNumberFormat="1" applyFont="1" applyFill="1" applyBorder="1" applyAlignment="1">
      <alignment horizontal="center" vertical="center" wrapText="1"/>
    </xf>
    <xf numFmtId="0" fontId="18" fillId="0" borderId="26" xfId="0" applyNumberFormat="1" applyFont="1" applyFill="1" applyBorder="1" applyAlignment="1" applyProtection="1">
      <alignment horizontal="center" vertical="center" wrapText="1"/>
      <protection/>
    </xf>
    <xf numFmtId="0" fontId="16" fillId="36" borderId="26" xfId="0" applyNumberFormat="1" applyFont="1" applyFill="1" applyBorder="1" applyAlignment="1">
      <alignment horizontal="center" vertical="center" wrapText="1"/>
    </xf>
    <xf numFmtId="0" fontId="81" fillId="0" borderId="26" xfId="0" applyFont="1" applyFill="1" applyBorder="1" applyAlignment="1">
      <alignment vertical="center"/>
    </xf>
    <xf numFmtId="0" fontId="2" fillId="0" borderId="0" xfId="0" applyNumberFormat="1" applyFont="1" applyFill="1" applyBorder="1" applyAlignment="1">
      <alignment horizontal="center" vertical="center" wrapText="1"/>
    </xf>
    <xf numFmtId="0" fontId="80" fillId="36" borderId="26" xfId="0" applyNumberFormat="1" applyFont="1" applyFill="1" applyBorder="1" applyAlignment="1">
      <alignment horizontal="center" vertical="center" wrapText="1"/>
    </xf>
    <xf numFmtId="0" fontId="80" fillId="0" borderId="26" xfId="0" applyNumberFormat="1" applyFont="1" applyFill="1" applyBorder="1" applyAlignment="1">
      <alignment horizontal="center" vertical="center" wrapText="1"/>
    </xf>
    <xf numFmtId="0" fontId="80" fillId="0" borderId="27" xfId="0" applyNumberFormat="1" applyFont="1" applyFill="1" applyBorder="1" applyAlignment="1">
      <alignment horizontal="center" vertical="center" wrapText="1"/>
    </xf>
    <xf numFmtId="0" fontId="80" fillId="0" borderId="28"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18" fillId="0" borderId="26" xfId="0" applyNumberFormat="1" applyFont="1" applyFill="1" applyBorder="1" applyAlignment="1" applyProtection="1">
      <alignment horizontal="center" vertical="center" wrapText="1"/>
      <protection/>
    </xf>
    <xf numFmtId="0" fontId="20" fillId="0" borderId="26" xfId="0" applyNumberFormat="1" applyFont="1" applyFill="1" applyBorder="1" applyAlignment="1" applyProtection="1">
      <alignment horizontal="center" vertical="center" wrapText="1"/>
      <protection/>
    </xf>
    <xf numFmtId="0" fontId="80" fillId="0" borderId="29" xfId="0" applyNumberFormat="1" applyFont="1" applyFill="1" applyBorder="1" applyAlignment="1">
      <alignment horizontal="center" vertical="center" wrapText="1"/>
    </xf>
    <xf numFmtId="0" fontId="78" fillId="0" borderId="26"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18" fillId="0" borderId="26" xfId="0" applyNumberFormat="1" applyFont="1" applyFill="1" applyBorder="1" applyAlignment="1">
      <alignment horizontal="center" vertical="center" wrapText="1"/>
    </xf>
    <xf numFmtId="0" fontId="18" fillId="36" borderId="26" xfId="0" applyNumberFormat="1" applyFont="1" applyFill="1" applyBorder="1" applyAlignment="1" applyProtection="1">
      <alignment horizontal="center" vertical="center" wrapText="1"/>
      <protection/>
    </xf>
    <xf numFmtId="0" fontId="6" fillId="0" borderId="26" xfId="0" applyNumberFormat="1" applyFont="1" applyFill="1" applyBorder="1" applyAlignment="1">
      <alignment horizontal="center" vertical="center" wrapText="1"/>
    </xf>
    <xf numFmtId="0" fontId="78" fillId="0" borderId="27" xfId="0" applyNumberFormat="1" applyFont="1" applyFill="1" applyBorder="1" applyAlignment="1">
      <alignment horizontal="center" vertical="center" wrapText="1"/>
    </xf>
    <xf numFmtId="0" fontId="78" fillId="0" borderId="28" xfId="0" applyNumberFormat="1" applyFont="1" applyFill="1" applyBorder="1" applyAlignment="1">
      <alignment horizontal="center" vertical="center" wrapText="1"/>
    </xf>
    <xf numFmtId="0" fontId="78" fillId="0" borderId="29" xfId="0" applyNumberFormat="1" applyFont="1" applyFill="1" applyBorder="1" applyAlignment="1">
      <alignment horizontal="center" vertical="center" wrapText="1"/>
    </xf>
    <xf numFmtId="0" fontId="20" fillId="0" borderId="26" xfId="0" applyNumberFormat="1" applyFont="1" applyFill="1" applyBorder="1" applyAlignment="1">
      <alignment horizontal="center" vertical="center" wrapText="1"/>
    </xf>
    <xf numFmtId="0" fontId="2" fillId="0" borderId="30" xfId="498" applyFont="1" applyFill="1" applyBorder="1" applyAlignment="1">
      <alignment horizontal="center" vertical="center" textRotation="255" wrapText="1"/>
      <protection/>
    </xf>
    <xf numFmtId="0" fontId="2" fillId="0" borderId="25" xfId="498" applyFont="1" applyFill="1" applyBorder="1" applyAlignment="1">
      <alignment horizontal="center" vertical="center" textRotation="255" wrapText="1"/>
      <protection/>
    </xf>
    <xf numFmtId="0" fontId="21" fillId="0" borderId="26" xfId="0" applyNumberFormat="1" applyFont="1" applyFill="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17" fillId="0" borderId="0" xfId="0" applyNumberFormat="1" applyFont="1" applyFill="1" applyAlignment="1">
      <alignment horizontal="center" vertical="center" wrapText="1"/>
    </xf>
    <xf numFmtId="0" fontId="17" fillId="0" borderId="0" xfId="0" applyFont="1" applyFill="1" applyAlignment="1">
      <alignment/>
    </xf>
    <xf numFmtId="0" fontId="0" fillId="0" borderId="0" xfId="0" applyFont="1" applyFill="1" applyAlignment="1">
      <alignment/>
    </xf>
    <xf numFmtId="0" fontId="3" fillId="0" borderId="0" xfId="0" applyFont="1" applyFill="1" applyBorder="1" applyAlignment="1">
      <alignment horizontal="center" vertical="center" wrapText="1"/>
    </xf>
    <xf numFmtId="0" fontId="2" fillId="0" borderId="26" xfId="0" applyFont="1" applyFill="1" applyBorder="1" applyAlignment="1">
      <alignment/>
    </xf>
    <xf numFmtId="0" fontId="2" fillId="0" borderId="24" xfId="0" applyFont="1" applyFill="1" applyBorder="1" applyAlignment="1">
      <alignment horizontal="center" vertical="center" textRotation="255" wrapText="1"/>
    </xf>
    <xf numFmtId="0" fontId="22" fillId="0" borderId="26" xfId="0" applyNumberFormat="1" applyFont="1" applyFill="1" applyBorder="1" applyAlignment="1">
      <alignment horizontal="center" vertical="center" wrapText="1"/>
    </xf>
    <xf numFmtId="0" fontId="17" fillId="0" borderId="26" xfId="0" applyNumberFormat="1" applyFont="1" applyFill="1" applyBorder="1" applyAlignment="1" applyProtection="1">
      <alignment horizontal="center" vertical="center" wrapText="1"/>
      <protection/>
    </xf>
    <xf numFmtId="0" fontId="82" fillId="0" borderId="26" xfId="0" applyNumberFormat="1" applyFont="1" applyFill="1" applyBorder="1" applyAlignment="1">
      <alignment horizontal="center" vertical="center" wrapText="1"/>
    </xf>
    <xf numFmtId="0" fontId="82" fillId="0" borderId="27" xfId="0" applyNumberFormat="1" applyFont="1" applyFill="1" applyBorder="1" applyAlignment="1">
      <alignment horizontal="center" vertical="center" wrapText="1"/>
    </xf>
    <xf numFmtId="0" fontId="82" fillId="0" borderId="28" xfId="0" applyNumberFormat="1" applyFont="1" applyFill="1" applyBorder="1" applyAlignment="1">
      <alignment horizontal="center" vertical="center" wrapText="1"/>
    </xf>
    <xf numFmtId="0" fontId="2" fillId="0" borderId="36" xfId="0" applyFont="1" applyFill="1" applyBorder="1" applyAlignment="1">
      <alignment horizontal="left" vertical="center" wrapText="1"/>
    </xf>
    <xf numFmtId="0" fontId="0" fillId="0" borderId="0" xfId="0" applyFont="1" applyFill="1" applyAlignment="1">
      <alignment horizontal="center"/>
    </xf>
    <xf numFmtId="0" fontId="82" fillId="0" borderId="29" xfId="0" applyNumberFormat="1" applyFont="1" applyFill="1" applyBorder="1" applyAlignment="1">
      <alignment horizontal="center" vertical="center" wrapText="1"/>
    </xf>
    <xf numFmtId="0" fontId="2" fillId="0" borderId="24" xfId="0" applyFont="1" applyFill="1" applyBorder="1" applyAlignment="1">
      <alignment horizontal="center" vertical="center"/>
    </xf>
    <xf numFmtId="0" fontId="17" fillId="36" borderId="26" xfId="0" applyNumberFormat="1" applyFont="1" applyFill="1" applyBorder="1" applyAlignment="1">
      <alignment horizontal="center" vertical="center" wrapText="1"/>
    </xf>
    <xf numFmtId="0" fontId="82" fillId="36" borderId="26" xfId="0" applyNumberFormat="1" applyFont="1" applyFill="1" applyBorder="1" applyAlignment="1">
      <alignment horizontal="center" vertical="center" wrapText="1"/>
    </xf>
    <xf numFmtId="0" fontId="0" fillId="0" borderId="27"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37" borderId="27" xfId="0" applyFill="1" applyBorder="1" applyAlignment="1">
      <alignment horizontal="center" vertical="center"/>
    </xf>
    <xf numFmtId="0" fontId="0" fillId="37" borderId="28" xfId="0" applyFill="1" applyBorder="1" applyAlignment="1">
      <alignment horizontal="center" vertical="center"/>
    </xf>
    <xf numFmtId="0" fontId="0" fillId="37" borderId="29" xfId="0" applyFill="1" applyBorder="1" applyAlignment="1">
      <alignment horizontal="center" vertical="center"/>
    </xf>
    <xf numFmtId="0" fontId="0" fillId="0" borderId="26" xfId="0" applyFont="1" applyBorder="1" applyAlignment="1" applyProtection="1">
      <alignment horizontal="center" vertical="center" wrapText="1"/>
      <protection/>
    </xf>
    <xf numFmtId="0" fontId="24" fillId="0" borderId="0" xfId="0" applyFont="1" applyAlignment="1">
      <alignment horizontal="left" vertical="center" wrapText="1"/>
    </xf>
    <xf numFmtId="0" fontId="24" fillId="0" borderId="0" xfId="0" applyFont="1" applyAlignment="1">
      <alignment horizontal="left" vertical="center"/>
    </xf>
    <xf numFmtId="0" fontId="0" fillId="0" borderId="0" xfId="0" applyFont="1" applyFill="1" applyBorder="1" applyAlignment="1">
      <alignment/>
    </xf>
    <xf numFmtId="0" fontId="2" fillId="0" borderId="0" xfId="0" applyFont="1" applyFill="1" applyAlignment="1">
      <alignment/>
    </xf>
    <xf numFmtId="49" fontId="2"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16" fillId="0" borderId="0" xfId="0" applyFont="1" applyFill="1" applyAlignment="1">
      <alignment/>
    </xf>
    <xf numFmtId="0" fontId="2" fillId="0" borderId="30" xfId="0" applyFont="1" applyFill="1" applyBorder="1" applyAlignment="1">
      <alignment horizontal="center" vertical="center" textRotation="255" wrapText="1"/>
    </xf>
    <xf numFmtId="0" fontId="2" fillId="0" borderId="27"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25" xfId="0" applyFont="1" applyFill="1" applyBorder="1" applyAlignment="1">
      <alignment horizontal="center" vertical="center" textRotation="255" wrapText="1"/>
    </xf>
    <xf numFmtId="49" fontId="5" fillId="0" borderId="26" xfId="0" applyNumberFormat="1" applyFont="1" applyFill="1" applyBorder="1" applyAlignment="1">
      <alignment horizontal="center" vertical="center" wrapText="1"/>
    </xf>
    <xf numFmtId="0" fontId="5" fillId="0" borderId="26" xfId="0" applyNumberFormat="1" applyFont="1" applyFill="1" applyBorder="1" applyAlignment="1">
      <alignment horizontal="center" vertical="center" wrapText="1"/>
    </xf>
    <xf numFmtId="49" fontId="80" fillId="0" borderId="26" xfId="0" applyNumberFormat="1" applyFont="1" applyFill="1" applyBorder="1" applyAlignment="1">
      <alignment horizontal="center" vertical="center" wrapText="1"/>
    </xf>
    <xf numFmtId="0" fontId="2" fillId="0" borderId="36" xfId="0" applyFont="1" applyFill="1" applyBorder="1" applyAlignment="1">
      <alignment horizontal="left" vertical="center"/>
    </xf>
    <xf numFmtId="0" fontId="0" fillId="0" borderId="0" xfId="0" applyFont="1" applyFill="1" applyAlignment="1">
      <alignment horizontal="left"/>
    </xf>
    <xf numFmtId="0" fontId="2" fillId="0" borderId="3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textRotation="255" wrapText="1"/>
    </xf>
    <xf numFmtId="0" fontId="17" fillId="0" borderId="26" xfId="0" applyFont="1" applyFill="1" applyBorder="1" applyAlignment="1">
      <alignment horizontal="center" vertical="center" wrapText="1"/>
    </xf>
    <xf numFmtId="0" fontId="0" fillId="0" borderId="0" xfId="0" applyFont="1" applyFill="1" applyAlignment="1">
      <alignment/>
    </xf>
    <xf numFmtId="0" fontId="2" fillId="0" borderId="38"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8" xfId="0" applyFont="1" applyFill="1" applyBorder="1" applyAlignment="1">
      <alignment horizontal="center" vertical="center" textRotation="255" wrapText="1"/>
    </xf>
    <xf numFmtId="0" fontId="2" fillId="0" borderId="28" xfId="0" applyFont="1" applyFill="1" applyBorder="1" applyAlignment="1">
      <alignment horizontal="center" vertical="center"/>
    </xf>
    <xf numFmtId="0" fontId="2" fillId="0" borderId="37" xfId="0" applyFont="1" applyFill="1" applyBorder="1" applyAlignment="1">
      <alignment horizontal="center" vertical="center" textRotation="255" wrapText="1"/>
    </xf>
    <xf numFmtId="0" fontId="2" fillId="0" borderId="39" xfId="0" applyFont="1" applyFill="1" applyBorder="1" applyAlignment="1">
      <alignment horizontal="center" vertical="center" textRotation="255" wrapText="1"/>
    </xf>
    <xf numFmtId="0" fontId="2" fillId="0" borderId="40" xfId="0" applyFont="1" applyFill="1" applyBorder="1" applyAlignment="1">
      <alignment horizontal="center" vertical="center" textRotation="255" wrapText="1"/>
    </xf>
  </cellXfs>
  <cellStyles count="606">
    <cellStyle name="Normal" xfId="0"/>
    <cellStyle name="Currency [0]" xfId="15"/>
    <cellStyle name="Currency" xfId="16"/>
    <cellStyle name="60% - 着色 2" xfId="17"/>
    <cellStyle name="40% - 强调文字颜色 1 2 4 2" xfId="18"/>
    <cellStyle name="20% - 强调文字颜色 1 2" xfId="19"/>
    <cellStyle name="20% - 强调文字颜色 3" xfId="20"/>
    <cellStyle name="输入" xfId="21"/>
    <cellStyle name="Comma [0]" xfId="22"/>
    <cellStyle name="Comma" xfId="23"/>
    <cellStyle name="常规 7 3" xfId="24"/>
    <cellStyle name="差" xfId="25"/>
    <cellStyle name="链接单元格 2 5" xfId="26"/>
    <cellStyle name="40% - 强调文字颜色 3" xfId="27"/>
    <cellStyle name="计算 2" xfId="28"/>
    <cellStyle name="标题 5 6" xfId="29"/>
    <cellStyle name="解释性文本 2 3" xfId="30"/>
    <cellStyle name="标题 5" xfId="31"/>
    <cellStyle name="20% - 强调文字颜色 1 2 2 2" xfId="32"/>
    <cellStyle name="60% - 强调文字颜色 3" xfId="33"/>
    <cellStyle name="Hyperlink" xfId="34"/>
    <cellStyle name="Percent" xfId="35"/>
    <cellStyle name="警告文本 2 7" xfId="36"/>
    <cellStyle name="Followed Hyperlink" xfId="37"/>
    <cellStyle name="60% - 强调文字颜色 4 2 2 2" xfId="38"/>
    <cellStyle name="40% - 强调文字颜色 3 2 7" xfId="39"/>
    <cellStyle name="20% - 强调文字颜色 2 2 2" xfId="40"/>
    <cellStyle name="注释" xfId="41"/>
    <cellStyle name="常规 6" xfId="42"/>
    <cellStyle name="60% - 强调文字颜色 2" xfId="43"/>
    <cellStyle name="常规 12 2 2" xfId="44"/>
    <cellStyle name="解释性文本 2 2" xfId="45"/>
    <cellStyle name="标题 4" xfId="46"/>
    <cellStyle name="警告文本" xfId="47"/>
    <cellStyle name="常规 6 5" xfId="48"/>
    <cellStyle name="60% - 强调文字颜色 2 2 2" xfId="49"/>
    <cellStyle name="常规 5 2" xfId="50"/>
    <cellStyle name="强调文字颜色 1 2 3" xfId="51"/>
    <cellStyle name="标题" xfId="52"/>
    <cellStyle name="解释性文本" xfId="53"/>
    <cellStyle name="标题 1" xfId="54"/>
    <cellStyle name="60% - 强调文字颜色 2 2 2 2" xfId="55"/>
    <cellStyle name="常规 5 2 2" xfId="56"/>
    <cellStyle name="强调文字颜色 1 2 3 2" xfId="57"/>
    <cellStyle name="标题 2" xfId="58"/>
    <cellStyle name="计算 2 8" xfId="59"/>
    <cellStyle name="60% - 强调文字颜色 1" xfId="60"/>
    <cellStyle name="标题 3" xfId="61"/>
    <cellStyle name="60% - 强调文字颜色 4" xfId="62"/>
    <cellStyle name="输出" xfId="63"/>
    <cellStyle name="计算" xfId="64"/>
    <cellStyle name="40% - 强调文字颜色 4 2" xfId="65"/>
    <cellStyle name="检查单元格" xfId="66"/>
    <cellStyle name="常规 8 3" xfId="67"/>
    <cellStyle name="20% - 强调文字颜色 6" xfId="68"/>
    <cellStyle name="强调文字颜色 2" xfId="69"/>
    <cellStyle name="注释 2 3" xfId="70"/>
    <cellStyle name="好 2 8" xfId="71"/>
    <cellStyle name="链接单元格" xfId="72"/>
    <cellStyle name="60% - 强调文字颜色 4 2 3" xfId="73"/>
    <cellStyle name="标题 2 2 7" xfId="74"/>
    <cellStyle name="汇总" xfId="75"/>
    <cellStyle name="好" xfId="76"/>
    <cellStyle name="20% - 强调文字颜色 3 3" xfId="77"/>
    <cellStyle name="60% - 强调文字颜色 3 2 3 2" xfId="78"/>
    <cellStyle name="适中" xfId="79"/>
    <cellStyle name="常规 8 2" xfId="80"/>
    <cellStyle name="20% - 强调文字颜色 5" xfId="81"/>
    <cellStyle name="40% - 强调文字颜色 1 2 8" xfId="82"/>
    <cellStyle name="强调文字颜色 1" xfId="83"/>
    <cellStyle name="40% - 强调文字颜色 4 2 3 2" xfId="84"/>
    <cellStyle name="链接单元格 3" xfId="85"/>
    <cellStyle name="20% - 强调文字颜色 1" xfId="86"/>
    <cellStyle name="标题 5 4" xfId="87"/>
    <cellStyle name="40% - 强调文字颜色 1" xfId="88"/>
    <cellStyle name="20% - 强调文字颜色 2" xfId="89"/>
    <cellStyle name="标题 5 5" xfId="90"/>
    <cellStyle name="40% - 强调文字颜色 2" xfId="91"/>
    <cellStyle name="强调文字颜色 3" xfId="92"/>
    <cellStyle name="强调文字颜色 4" xfId="93"/>
    <cellStyle name="20% - 强调文字颜色 4" xfId="94"/>
    <cellStyle name="标题 5 7" xfId="95"/>
    <cellStyle name="计算 3" xfId="96"/>
    <cellStyle name="40% - 强调文字颜色 4" xfId="97"/>
    <cellStyle name="强调文字颜色 5" xfId="98"/>
    <cellStyle name="60% - 强调文字颜色 5 2 2 2" xfId="99"/>
    <cellStyle name="标题 5 8" xfId="100"/>
    <cellStyle name="40% - 强调文字颜色 5" xfId="101"/>
    <cellStyle name="60% - 强调文字颜色 5" xfId="102"/>
    <cellStyle name="强调文字颜色 6" xfId="103"/>
    <cellStyle name="40% - 强调文字颜色 6" xfId="104"/>
    <cellStyle name="60% - 强调文字颜色 6" xfId="105"/>
    <cellStyle name="20% - 强调文字颜色 1 2 7" xfId="106"/>
    <cellStyle name="20% - 强调文字颜色 1 2 8" xfId="107"/>
    <cellStyle name="20% - 强调文字颜色 5 2 2 2" xfId="108"/>
    <cellStyle name="40% - 强调文字颜色 2 2" xfId="109"/>
    <cellStyle name="20% - 强调文字颜色 1 2 3" xfId="110"/>
    <cellStyle name="40% - 强调文字颜色 2 2 8" xfId="111"/>
    <cellStyle name="常规 11 5" xfId="112"/>
    <cellStyle name="强调文字颜色 2 2 2 2" xfId="113"/>
    <cellStyle name="20% - 强调文字颜色 1 3" xfId="114"/>
    <cellStyle name="20% - 强调文字颜色 1 2 4 2" xfId="115"/>
    <cellStyle name="20% - 强调文字颜色 1 2 3 2" xfId="116"/>
    <cellStyle name="40% - 强调文字颜色 2 2 2" xfId="117"/>
    <cellStyle name="60% - 强调文字颜色 3 2 7" xfId="118"/>
    <cellStyle name="20% - 强调文字颜色 1 2 2" xfId="119"/>
    <cellStyle name="40% - 强调文字颜色 2 2 7" xfId="120"/>
    <cellStyle name="常规 11 4" xfId="121"/>
    <cellStyle name="20% - 强调文字颜色 1 2 4" xfId="122"/>
    <cellStyle name="40% - 强调文字颜色 2 3" xfId="123"/>
    <cellStyle name="常规 11 6" xfId="124"/>
    <cellStyle name="20% - 强调文字颜色 1 2 5" xfId="125"/>
    <cellStyle name="60% - 强调文字颜色 6 2 2 2" xfId="126"/>
    <cellStyle name="常规 11 7" xfId="127"/>
    <cellStyle name="20% - 强调文字颜色 1 2 6" xfId="128"/>
    <cellStyle name="常规 11 8" xfId="129"/>
    <cellStyle name="20% - 强调文字颜色 2 2" xfId="130"/>
    <cellStyle name="20% - 强调文字颜色 3 2 7" xfId="131"/>
    <cellStyle name="20% - 强调文字颜色 2 2 2 2" xfId="132"/>
    <cellStyle name="20% - 强调文字颜色 2 2 3" xfId="133"/>
    <cellStyle name="40% - 强调文字颜色 3 2 8" xfId="134"/>
    <cellStyle name="20% - 强调文字颜色 2 2 3 2" xfId="135"/>
    <cellStyle name="20% - 强调文字颜色 2 2 4" xfId="136"/>
    <cellStyle name="20% - 强调文字颜色 2 2 4 2" xfId="137"/>
    <cellStyle name="常规 7" xfId="138"/>
    <cellStyle name="20% - 强调文字颜色 2 2 5" xfId="139"/>
    <cellStyle name="20% - 强调文字颜色 2 2 6" xfId="140"/>
    <cellStyle name="40% - 强调文字颜色 1 2 3 2" xfId="141"/>
    <cellStyle name="20% - 强调文字颜色 2 2 7" xfId="142"/>
    <cellStyle name="20% - 强调文字颜色 2 2 8" xfId="143"/>
    <cellStyle name="强调文字颜色 2 2 3 2" xfId="144"/>
    <cellStyle name="20% - 强调文字颜色 2 3" xfId="145"/>
    <cellStyle name="20% - 强调文字颜色 3 2 8" xfId="146"/>
    <cellStyle name="60% - 强调文字颜色 3 2 2 2" xfId="147"/>
    <cellStyle name="20% - 强调文字颜色 3 2" xfId="148"/>
    <cellStyle name="20% - 强调文字颜色 3 2 2" xfId="149"/>
    <cellStyle name="40% - 强调文字颜色 4 2 7" xfId="150"/>
    <cellStyle name="汇总 2 8" xfId="151"/>
    <cellStyle name="20% - 强调文字颜色 3 2 2 2" xfId="152"/>
    <cellStyle name="标题 1 2 4" xfId="153"/>
    <cellStyle name="20% - 强调文字颜色 3 2 3" xfId="154"/>
    <cellStyle name="40% - 强调文字颜色 4 2 8" xfId="155"/>
    <cellStyle name="20% - 强调文字颜色 3 2 3 2" xfId="156"/>
    <cellStyle name="20% - 强调文字颜色 3 2 4" xfId="157"/>
    <cellStyle name="20% - 强调文字颜色 3 2 4 2" xfId="158"/>
    <cellStyle name="20% - 强调文字颜色 3 2 5" xfId="159"/>
    <cellStyle name="20% - 强调文字颜色 3 2 6" xfId="160"/>
    <cellStyle name="20% - 强调文字颜色 4 2" xfId="161"/>
    <cellStyle name="60% - 强调文字颜色 1 2 7" xfId="162"/>
    <cellStyle name="常规 3" xfId="163"/>
    <cellStyle name="20% - 强调文字颜色 4 2 2" xfId="164"/>
    <cellStyle name="40% - 强调文字颜色 5 2 7" xfId="165"/>
    <cellStyle name="常规 3 2" xfId="166"/>
    <cellStyle name="20% - 强调文字颜色 4 2 2 2" xfId="167"/>
    <cellStyle name="常规 3 2 2" xfId="168"/>
    <cellStyle name="20% - 强调文字颜色 4 2 3" xfId="169"/>
    <cellStyle name="40% - 强调文字颜色 5 2 8" xfId="170"/>
    <cellStyle name="常规 3 3" xfId="171"/>
    <cellStyle name="20% - 强调文字颜色 4 2 3 2" xfId="172"/>
    <cellStyle name="60% - 强调文字颜色 1 2 4" xfId="173"/>
    <cellStyle name="20% - 强调文字颜色 4 2 4" xfId="174"/>
    <cellStyle name="常规 3 4" xfId="175"/>
    <cellStyle name="20% - 强调文字颜色 4 2 4 2" xfId="176"/>
    <cellStyle name="20% - 强调文字颜色 4 2 5" xfId="177"/>
    <cellStyle name="常规 3 5" xfId="178"/>
    <cellStyle name="20% - 强调文字颜色 4 2 6" xfId="179"/>
    <cellStyle name="常规 3 6" xfId="180"/>
    <cellStyle name="20% - 强调文字颜色 4 2 7" xfId="181"/>
    <cellStyle name="常规 3 7" xfId="182"/>
    <cellStyle name="20% - 强调文字颜色 4 2 8" xfId="183"/>
    <cellStyle name="常规 3 8" xfId="184"/>
    <cellStyle name="20% - 强调文字颜色 4 3" xfId="185"/>
    <cellStyle name="60% - 强调文字颜色 1 2 8" xfId="186"/>
    <cellStyle name="常规 4" xfId="187"/>
    <cellStyle name="20% - 强调文字颜色 5 2" xfId="188"/>
    <cellStyle name="常规 8 2 2" xfId="189"/>
    <cellStyle name="20% - 强调文字颜色 5 2 2" xfId="190"/>
    <cellStyle name="40% - 强调文字颜色 6 2 7" xfId="191"/>
    <cellStyle name="20% - 强调文字颜色 5 2 3" xfId="192"/>
    <cellStyle name="40% - 强调文字颜色 6 2 8" xfId="193"/>
    <cellStyle name="20% - 强调文字颜色 5 2 3 2" xfId="194"/>
    <cellStyle name="计算 2 7" xfId="195"/>
    <cellStyle name="20% - 强调文字颜色 5 2 4" xfId="196"/>
    <cellStyle name="强调文字颜色 1 2 2 2" xfId="197"/>
    <cellStyle name="20% - 强调文字颜色 5 2 4 2" xfId="198"/>
    <cellStyle name="20% - 强调文字颜色 6 2 5" xfId="199"/>
    <cellStyle name="20% - 强调文字颜色 5 2 5" xfId="200"/>
    <cellStyle name="20% - 强调文字颜色 5 2 6" xfId="201"/>
    <cellStyle name="20% - 强调文字颜色 5 2 7" xfId="202"/>
    <cellStyle name="20% - 强调文字颜色 5 2 8" xfId="203"/>
    <cellStyle name="20% - 强调文字颜色 6 2" xfId="204"/>
    <cellStyle name="60% - 强调文字颜色 6 2 4" xfId="205"/>
    <cellStyle name="标题 4 2 8" xfId="206"/>
    <cellStyle name="20% - 强调文字颜色 6 2 2" xfId="207"/>
    <cellStyle name="20% - 强调文字颜色 6 2 2 2" xfId="208"/>
    <cellStyle name="20% - 强调文字颜色 6 2 3" xfId="209"/>
    <cellStyle name="20% - 强调文字颜色 6 2 3 2" xfId="210"/>
    <cellStyle name="20% - 强调文字颜色 6 2 4" xfId="211"/>
    <cellStyle name="20% - 强调文字颜色 6 2 4 2" xfId="212"/>
    <cellStyle name="常规 2 9" xfId="213"/>
    <cellStyle name="20% - 强调文字颜色 6 2 6" xfId="214"/>
    <cellStyle name="20% - 强调文字颜色 6 2 7" xfId="215"/>
    <cellStyle name="20% - 强调文字颜色 6 2 8" xfId="216"/>
    <cellStyle name="20% - 强调文字颜色 6 3" xfId="217"/>
    <cellStyle name="60% - 强调文字颜色 6 2 5" xfId="218"/>
    <cellStyle name="40% - 强调文字颜色 1 2" xfId="219"/>
    <cellStyle name="常规 10 5" xfId="220"/>
    <cellStyle name="40% - 强调文字颜色 1 2 2" xfId="221"/>
    <cellStyle name="60% - 强调文字颜色 2 2 7" xfId="222"/>
    <cellStyle name="常规 5 7" xfId="223"/>
    <cellStyle name="强调文字颜色 1 2 8" xfId="224"/>
    <cellStyle name="40% - 强调文字颜色 1 2 2 2" xfId="225"/>
    <cellStyle name="40% - 强调文字颜色 1 2 3" xfId="226"/>
    <cellStyle name="60% - 强调文字颜色 2 2 8" xfId="227"/>
    <cellStyle name="常规 5 8" xfId="228"/>
    <cellStyle name="40% - 强调文字颜色 1 2 4" xfId="229"/>
    <cellStyle name="40% - 强调文字颜色 1 2 5" xfId="230"/>
    <cellStyle name="标题 2 2 2 2" xfId="231"/>
    <cellStyle name="40% - 强调文字颜色 1 2 6" xfId="232"/>
    <cellStyle name="40% - 强调文字颜色 1 2 7" xfId="233"/>
    <cellStyle name="链接单元格 2 2 2" xfId="234"/>
    <cellStyle name="常规 10 6" xfId="235"/>
    <cellStyle name="40% - 强调文字颜色 1 3" xfId="236"/>
    <cellStyle name="常规 9 2" xfId="237"/>
    <cellStyle name="40% - 强调文字颜色 2 2 2 2" xfId="238"/>
    <cellStyle name="40% - 强调文字颜色 2 2 3" xfId="239"/>
    <cellStyle name="60% - 强调文字颜色 3 2 8" xfId="240"/>
    <cellStyle name="40% - 强调文字颜色 2 2 3 2" xfId="241"/>
    <cellStyle name="40% - 强调文字颜色 2 2 4" xfId="242"/>
    <cellStyle name="40% - 强调文字颜色 2 2 4 2" xfId="243"/>
    <cellStyle name="40% - 强调文字颜色 2 2 5" xfId="244"/>
    <cellStyle name="常规 11 2" xfId="245"/>
    <cellStyle name="40% - 强调文字颜色 2 2 6" xfId="246"/>
    <cellStyle name="常规 11 3" xfId="247"/>
    <cellStyle name="40% - 强调文字颜色 3 2" xfId="248"/>
    <cellStyle name="常规 12 5" xfId="249"/>
    <cellStyle name="计算 2 2" xfId="250"/>
    <cellStyle name="40% - 强调文字颜色 3 2 2" xfId="251"/>
    <cellStyle name="60% - 强调文字颜色 4 2 7" xfId="252"/>
    <cellStyle name="计算 2 2 2" xfId="253"/>
    <cellStyle name="40% - 强调文字颜色 3 2 2 2" xfId="254"/>
    <cellStyle name="40% - 强调文字颜色 3 2 4" xfId="255"/>
    <cellStyle name="40% - 强调文字颜色 3 2 3" xfId="256"/>
    <cellStyle name="60% - 强调文字颜色 4 2 8" xfId="257"/>
    <cellStyle name="40% - 强调文字颜色 3 2 3 2" xfId="258"/>
    <cellStyle name="40% - 强调文字颜色 3 2 4 2" xfId="259"/>
    <cellStyle name="40% - 强调文字颜色 3 2 5" xfId="260"/>
    <cellStyle name="40% - 强调文字颜色 3 2 6" xfId="261"/>
    <cellStyle name="40% - 强调文字颜色 3 3" xfId="262"/>
    <cellStyle name="常规 12 6" xfId="263"/>
    <cellStyle name="计算 2 3" xfId="264"/>
    <cellStyle name="40% - 强调文字颜色 4 2 2" xfId="265"/>
    <cellStyle name="60% - 强调文字颜色 5 2 7" xfId="266"/>
    <cellStyle name="强调文字颜色 4 2 8" xfId="267"/>
    <cellStyle name="汇总 2 3" xfId="268"/>
    <cellStyle name="检查单元格 2" xfId="269"/>
    <cellStyle name="40% - 强调文字颜色 4 2 2 2" xfId="270"/>
    <cellStyle name="汇总 2 3 2" xfId="271"/>
    <cellStyle name="检查单元格 2 2" xfId="272"/>
    <cellStyle name="40% - 强调文字颜色 4 2 3" xfId="273"/>
    <cellStyle name="60% - 强调文字颜色 5 2 8" xfId="274"/>
    <cellStyle name="汇总 2 4" xfId="275"/>
    <cellStyle name="40% - 强调文字颜色 4 2 4" xfId="276"/>
    <cellStyle name="汇总 2 5" xfId="277"/>
    <cellStyle name="40% - 强调文字颜色 4 2 4 2" xfId="278"/>
    <cellStyle name="40% - 强调文字颜色 4 2 5" xfId="279"/>
    <cellStyle name="汇总 2 6" xfId="280"/>
    <cellStyle name="40% - 强调文字颜色 4 2 6" xfId="281"/>
    <cellStyle name="汇总 2 7" xfId="282"/>
    <cellStyle name="40% - 强调文字颜色 4 3" xfId="283"/>
    <cellStyle name="40% - 强调文字颜色 5 2" xfId="284"/>
    <cellStyle name="好 2 3" xfId="285"/>
    <cellStyle name="60% - 强调文字颜色 4 3" xfId="286"/>
    <cellStyle name="40% - 强调文字颜色 5 2 2" xfId="287"/>
    <cellStyle name="60% - 强调文字颜色 6 2 7" xfId="288"/>
    <cellStyle name="好 2 3 2" xfId="289"/>
    <cellStyle name="40% - 强调文字颜色 5 2 2 2" xfId="290"/>
    <cellStyle name="常规 15" xfId="291"/>
    <cellStyle name="40% - 强调文字颜色 5 2 3" xfId="292"/>
    <cellStyle name="60% - 强调文字颜色 6 2 8" xfId="293"/>
    <cellStyle name="40% - 强调文字颜色 5 2 3 2" xfId="294"/>
    <cellStyle name="40% - 强调文字颜色 5 2 4" xfId="295"/>
    <cellStyle name="40% - 强调文字颜色 5 2 4 2" xfId="296"/>
    <cellStyle name="40% - 强调文字颜色 5 2 5" xfId="297"/>
    <cellStyle name="40% - 强调文字颜色 5 2 6" xfId="298"/>
    <cellStyle name="40% - 强调文字颜色 5 3" xfId="299"/>
    <cellStyle name="好 2 4" xfId="300"/>
    <cellStyle name="40% - 强调文字颜色 6 2" xfId="301"/>
    <cellStyle name="标题 2 2 4" xfId="302"/>
    <cellStyle name="40% - 强调文字颜色 6 2 2" xfId="303"/>
    <cellStyle name="60% - 强调文字颜色 2 2 6" xfId="304"/>
    <cellStyle name="40% - 强调文字颜色 6 2 2 2" xfId="305"/>
    <cellStyle name="常规 5 6" xfId="306"/>
    <cellStyle name="强调文字颜色 1 2 7" xfId="307"/>
    <cellStyle name="40% - 强调文字颜色 6 2 3" xfId="308"/>
    <cellStyle name="40% - 强调文字颜色 6 2 3 2" xfId="309"/>
    <cellStyle name="常规 6 6" xfId="310"/>
    <cellStyle name="40% - 强调文字颜色 6 2 4" xfId="311"/>
    <cellStyle name="40% - 强调文字颜色 6 2 4 2" xfId="312"/>
    <cellStyle name="常规 7 6" xfId="313"/>
    <cellStyle name="40% - 强调文字颜色 6 2 5" xfId="314"/>
    <cellStyle name="40% - 强调文字颜色 6 2 6" xfId="315"/>
    <cellStyle name="40% - 强调文字颜色 6 3" xfId="316"/>
    <cellStyle name="标题 2 2 5" xfId="317"/>
    <cellStyle name="60% - 强调文字颜色 1 2" xfId="318"/>
    <cellStyle name="60% - 强调文字颜色 1 2 2" xfId="319"/>
    <cellStyle name="60% - 强调文字颜色 1 2 2 2" xfId="320"/>
    <cellStyle name="标题 3 2 4" xfId="321"/>
    <cellStyle name="60% - 强调文字颜色 1 2 3" xfId="322"/>
    <cellStyle name="60% - 强调文字颜色 1 2 3 2" xfId="323"/>
    <cellStyle name="60% - 强调文字颜色 1 2 5" xfId="324"/>
    <cellStyle name="60% - 强调文字颜色 1 2 6" xfId="325"/>
    <cellStyle name="常规 2" xfId="326"/>
    <cellStyle name="60% - 强调文字颜色 1 3" xfId="327"/>
    <cellStyle name="60% - 强调文字颜色 2 2" xfId="328"/>
    <cellStyle name="常规 5" xfId="329"/>
    <cellStyle name="60% - 强调文字颜色 2 2 3" xfId="330"/>
    <cellStyle name="常规 5 3" xfId="331"/>
    <cellStyle name="强调文字颜色 1 2 4" xfId="332"/>
    <cellStyle name="60% - 强调文字颜色 2 2 3 2" xfId="333"/>
    <cellStyle name="60% - 强调文字颜色 3 2 4" xfId="334"/>
    <cellStyle name="标题 1 2 8" xfId="335"/>
    <cellStyle name="60% - 强调文字颜色 2 2 4" xfId="336"/>
    <cellStyle name="常规 5 4" xfId="337"/>
    <cellStyle name="强调文字颜色 1 2 5" xfId="338"/>
    <cellStyle name="60% - 强调文字颜色 2 2 5" xfId="339"/>
    <cellStyle name="常规 5 5" xfId="340"/>
    <cellStyle name="强调文字颜色 1 2 6" xfId="341"/>
    <cellStyle name="60% - 强调文字颜色 3 2" xfId="342"/>
    <cellStyle name="60% - 强调文字颜色 3 2 2" xfId="343"/>
    <cellStyle name="标题 1 2 6" xfId="344"/>
    <cellStyle name="60% - 强调文字颜色 3 2 3" xfId="345"/>
    <cellStyle name="标题 1 2 7" xfId="346"/>
    <cellStyle name="60% - 强调文字颜色 3 2 5" xfId="347"/>
    <cellStyle name="60% - 强调文字颜色 3 2 6" xfId="348"/>
    <cellStyle name="60% - 强调文字颜色 3 3" xfId="349"/>
    <cellStyle name="好 2 2 2" xfId="350"/>
    <cellStyle name="60% - 强调文字颜色 4 2" xfId="351"/>
    <cellStyle name="60% - 强调文字颜色 6 2 6" xfId="352"/>
    <cellStyle name="60% - 强调文字颜色 4 2 2" xfId="353"/>
    <cellStyle name="标题 2 2 6" xfId="354"/>
    <cellStyle name="60% - 强调文字颜色 4 2 3 2" xfId="355"/>
    <cellStyle name="汇总 2" xfId="356"/>
    <cellStyle name="60% - 强调文字颜色 4 2 4" xfId="357"/>
    <cellStyle name="标题 2 2 8" xfId="358"/>
    <cellStyle name="60% - 强调文字颜色 4 2 5" xfId="359"/>
    <cellStyle name="60% - 强调文字颜色 4 2 6" xfId="360"/>
    <cellStyle name="60% - 强调文字颜色 5 2" xfId="361"/>
    <cellStyle name="60% - 强调文字颜色 5 2 2" xfId="362"/>
    <cellStyle name="标题 3 2 6" xfId="363"/>
    <cellStyle name="60% - 强调文字颜色 5 2 3" xfId="364"/>
    <cellStyle name="标题 3 2 7" xfId="365"/>
    <cellStyle name="60% - 强调文字颜色 5 2 3 2" xfId="366"/>
    <cellStyle name="60% - 强调文字颜色 5 2 4" xfId="367"/>
    <cellStyle name="标题 3 2 8" xfId="368"/>
    <cellStyle name="标题 4 2" xfId="369"/>
    <cellStyle name="60% - 强调文字颜色 5 2 5" xfId="370"/>
    <cellStyle name="解释性文本 2 2 2" xfId="371"/>
    <cellStyle name="60% - 强调文字颜色 5 2 6" xfId="372"/>
    <cellStyle name="标题 4 3" xfId="373"/>
    <cellStyle name="强调文字颜色 4 2 7" xfId="374"/>
    <cellStyle name="汇总 2 2" xfId="375"/>
    <cellStyle name="60% - 强调文字颜色 5 3" xfId="376"/>
    <cellStyle name="60% - 强调文字颜色 6 2" xfId="377"/>
    <cellStyle name="60% - 强调文字颜色 6 2 2" xfId="378"/>
    <cellStyle name="标题 4 2 6" xfId="379"/>
    <cellStyle name="60% - 强调文字颜色 6 2 3" xfId="380"/>
    <cellStyle name="标题 4 2 7" xfId="381"/>
    <cellStyle name="60% - 强调文字颜色 6 2 3 2" xfId="382"/>
    <cellStyle name="常规 12 7" xfId="383"/>
    <cellStyle name="计算 2 4" xfId="384"/>
    <cellStyle name="60% - 强调文字颜色 6 3" xfId="385"/>
    <cellStyle name="标题 1 2" xfId="386"/>
    <cellStyle name="标题 1 2 2" xfId="387"/>
    <cellStyle name="标题 1 2 2 2" xfId="388"/>
    <cellStyle name="常规 19" xfId="389"/>
    <cellStyle name="标题 1 2 3" xfId="390"/>
    <cellStyle name="标题 1 2 5" xfId="391"/>
    <cellStyle name="标题 1 3" xfId="392"/>
    <cellStyle name="标题 2 2" xfId="393"/>
    <cellStyle name="标题 2 2 2" xfId="394"/>
    <cellStyle name="标题 2 2 3" xfId="395"/>
    <cellStyle name="标题 2 3" xfId="396"/>
    <cellStyle name="标题 3 2" xfId="397"/>
    <cellStyle name="标题 3 2 2" xfId="398"/>
    <cellStyle name="标题 3 2 2 2" xfId="399"/>
    <cellStyle name="标题 3 2 3" xfId="400"/>
    <cellStyle name="标题 3 2 5" xfId="401"/>
    <cellStyle name="标题 3 3" xfId="402"/>
    <cellStyle name="标题 4 2 2" xfId="403"/>
    <cellStyle name="标题 4 2 2 2" xfId="404"/>
    <cellStyle name="常规 6 3" xfId="405"/>
    <cellStyle name="标题 4 2 3" xfId="406"/>
    <cellStyle name="标题 4 2 4" xfId="407"/>
    <cellStyle name="标题 4 2 5" xfId="408"/>
    <cellStyle name="标题 5 2" xfId="409"/>
    <cellStyle name="解释性文本 2 3 2" xfId="410"/>
    <cellStyle name="标题 5 2 2" xfId="411"/>
    <cellStyle name="标题 5 3" xfId="412"/>
    <cellStyle name="标题 6" xfId="413"/>
    <cellStyle name="解释性文本 2 4" xfId="414"/>
    <cellStyle name="差 2" xfId="415"/>
    <cellStyle name="差 2 2" xfId="416"/>
    <cellStyle name="差 2 2 2" xfId="417"/>
    <cellStyle name="差 2 4" xfId="418"/>
    <cellStyle name="差 2 3" xfId="419"/>
    <cellStyle name="差 2 5" xfId="420"/>
    <cellStyle name="差 2 6" xfId="421"/>
    <cellStyle name="常规 13 2" xfId="422"/>
    <cellStyle name="差 2 7" xfId="423"/>
    <cellStyle name="差 2 8" xfId="424"/>
    <cellStyle name="差 3" xfId="425"/>
    <cellStyle name="常规 10" xfId="426"/>
    <cellStyle name="常规 10 2" xfId="427"/>
    <cellStyle name="解释性文本 2 6" xfId="428"/>
    <cellStyle name="常规 10 2 2" xfId="429"/>
    <cellStyle name="常规 2 7" xfId="430"/>
    <cellStyle name="常规 10 3" xfId="431"/>
    <cellStyle name="解释性文本 2 7" xfId="432"/>
    <cellStyle name="常规 10 4" xfId="433"/>
    <cellStyle name="解释性文本 2 8" xfId="434"/>
    <cellStyle name="常规 10 7" xfId="435"/>
    <cellStyle name="常规 9 3" xfId="436"/>
    <cellStyle name="常规 10 8" xfId="437"/>
    <cellStyle name="常规 9 4" xfId="438"/>
    <cellStyle name="常规 11" xfId="439"/>
    <cellStyle name="常规 11 2 2" xfId="440"/>
    <cellStyle name="常规 12" xfId="441"/>
    <cellStyle name="常规 12 2" xfId="442"/>
    <cellStyle name="常规 12 3" xfId="443"/>
    <cellStyle name="常规 12 4" xfId="444"/>
    <cellStyle name="常规 12 8" xfId="445"/>
    <cellStyle name="计算 2 5" xfId="446"/>
    <cellStyle name="常规 13" xfId="447"/>
    <cellStyle name="常规 14" xfId="448"/>
    <cellStyle name="常规 14 2" xfId="449"/>
    <cellStyle name="常规 16" xfId="450"/>
    <cellStyle name="检查单元格 2 2 2" xfId="451"/>
    <cellStyle name="常规 17" xfId="452"/>
    <cellStyle name="常规 18" xfId="453"/>
    <cellStyle name="强调文字颜色 3 3" xfId="454"/>
    <cellStyle name="常规 2 10" xfId="455"/>
    <cellStyle name="常规 2 11" xfId="456"/>
    <cellStyle name="常规 2 2" xfId="457"/>
    <cellStyle name="常规 2 3" xfId="458"/>
    <cellStyle name="常规 2 3 2" xfId="459"/>
    <cellStyle name="常规 2 4" xfId="460"/>
    <cellStyle name="常规 2 5" xfId="461"/>
    <cellStyle name="常规 2 6" xfId="462"/>
    <cellStyle name="输入 2" xfId="463"/>
    <cellStyle name="常规 2 8" xfId="464"/>
    <cellStyle name="常规 4 2" xfId="465"/>
    <cellStyle name="常规 4 2 2" xfId="466"/>
    <cellStyle name="常规 4 4" xfId="467"/>
    <cellStyle name="常规 4 3" xfId="468"/>
    <cellStyle name="常规 4 5" xfId="469"/>
    <cellStyle name="常规 4 6" xfId="470"/>
    <cellStyle name="常规 4 7" xfId="471"/>
    <cellStyle name="常规 4 8" xfId="472"/>
    <cellStyle name="常规 6 2" xfId="473"/>
    <cellStyle name="常规 6 2 2" xfId="474"/>
    <cellStyle name="注释 2 2" xfId="475"/>
    <cellStyle name="好 2 7" xfId="476"/>
    <cellStyle name="常规 6 4" xfId="477"/>
    <cellStyle name="常规 6 7" xfId="478"/>
    <cellStyle name="常规 9 2 2" xfId="479"/>
    <cellStyle name="常规 6 8" xfId="480"/>
    <cellStyle name="常规 7 2" xfId="481"/>
    <cellStyle name="常规 7 2 2" xfId="482"/>
    <cellStyle name="常规 7 4" xfId="483"/>
    <cellStyle name="常规 7 5" xfId="484"/>
    <cellStyle name="常规 7 7" xfId="485"/>
    <cellStyle name="常规 7 8" xfId="486"/>
    <cellStyle name="常规 8" xfId="487"/>
    <cellStyle name="常规 8 4" xfId="488"/>
    <cellStyle name="常规 8 5" xfId="489"/>
    <cellStyle name="常规 8 6" xfId="490"/>
    <cellStyle name="常规 8 7" xfId="491"/>
    <cellStyle name="常规 8 8" xfId="492"/>
    <cellStyle name="常规 9" xfId="493"/>
    <cellStyle name="常规 9 5" xfId="494"/>
    <cellStyle name="常规 9 6" xfId="495"/>
    <cellStyle name="常规 9 7" xfId="496"/>
    <cellStyle name="常规 9 8" xfId="497"/>
    <cellStyle name="常规_Book1" xfId="498"/>
    <cellStyle name="好 2" xfId="499"/>
    <cellStyle name="好 2 2" xfId="500"/>
    <cellStyle name="好 2 5" xfId="501"/>
    <cellStyle name="好 2 6" xfId="502"/>
    <cellStyle name="汇总 2 2 2" xfId="503"/>
    <cellStyle name="汇总 3" xfId="504"/>
    <cellStyle name="计算 2 6" xfId="505"/>
    <cellStyle name="检查单元格 2 3" xfId="506"/>
    <cellStyle name="警告文本 2 3 2" xfId="507"/>
    <cellStyle name="检查单元格 2 3 2" xfId="508"/>
    <cellStyle name="检查单元格 2 4" xfId="509"/>
    <cellStyle name="检查单元格 2 5" xfId="510"/>
    <cellStyle name="检查单元格 2 6" xfId="511"/>
    <cellStyle name="检查单元格 2 7" xfId="512"/>
    <cellStyle name="检查单元格 2 8" xfId="513"/>
    <cellStyle name="解释性文本 2" xfId="514"/>
    <cellStyle name="解释性文本 2 5" xfId="515"/>
    <cellStyle name="警告文本 2" xfId="516"/>
    <cellStyle name="警告文本 2 2" xfId="517"/>
    <cellStyle name="警告文本 2 2 2" xfId="518"/>
    <cellStyle name="警告文本 2 3" xfId="519"/>
    <cellStyle name="警告文本 2 4" xfId="520"/>
    <cellStyle name="警告文本 2 5" xfId="521"/>
    <cellStyle name="警告文本 2 6" xfId="522"/>
    <cellStyle name="警告文本 2 8" xfId="523"/>
    <cellStyle name="强调文字颜色 2 2" xfId="524"/>
    <cellStyle name="链接单元格 2" xfId="525"/>
    <cellStyle name="链接单元格 2 2" xfId="526"/>
    <cellStyle name="链接单元格 2 3" xfId="527"/>
    <cellStyle name="链接单元格 2 4" xfId="528"/>
    <cellStyle name="链接单元格 2 6" xfId="529"/>
    <cellStyle name="链接单元格 2 7" xfId="530"/>
    <cellStyle name="链接单元格 2 8" xfId="531"/>
    <cellStyle name="强调文字颜色 1 2" xfId="532"/>
    <cellStyle name="强调文字颜色 1 2 2" xfId="533"/>
    <cellStyle name="强调文字颜色 1 3" xfId="534"/>
    <cellStyle name="强调文字颜色 2 2 2" xfId="535"/>
    <cellStyle name="强调文字颜色 2 2 3" xfId="536"/>
    <cellStyle name="强调文字颜色 2 2 4" xfId="537"/>
    <cellStyle name="强调文字颜色 2 2 5" xfId="538"/>
    <cellStyle name="强调文字颜色 2 2 6" xfId="539"/>
    <cellStyle name="强调文字颜色 2 2 7" xfId="540"/>
    <cellStyle name="强调文字颜色 2 2 8" xfId="541"/>
    <cellStyle name="强调文字颜色 2 3" xfId="542"/>
    <cellStyle name="强调文字颜色 3 2" xfId="543"/>
    <cellStyle name="强调文字颜色 3 2 2" xfId="544"/>
    <cellStyle name="强调文字颜色 3 2 2 2" xfId="545"/>
    <cellStyle name="强调文字颜色 3 2 3" xfId="546"/>
    <cellStyle name="强调文字颜色 3 2 3 2" xfId="547"/>
    <cellStyle name="强调文字颜色 3 2 4" xfId="548"/>
    <cellStyle name="强调文字颜色 3 2 5" xfId="549"/>
    <cellStyle name="强调文字颜色 3 2 6" xfId="550"/>
    <cellStyle name="强调文字颜色 3 2 7" xfId="551"/>
    <cellStyle name="强调文字颜色 3 2 8" xfId="552"/>
    <cellStyle name="强调文字颜色 4 2" xfId="553"/>
    <cellStyle name="强调文字颜色 4 2 2" xfId="554"/>
    <cellStyle name="强调文字颜色 4 2 2 2" xfId="555"/>
    <cellStyle name="强调文字颜色 4 2 3" xfId="556"/>
    <cellStyle name="强调文字颜色 4 2 3 2" xfId="557"/>
    <cellStyle name="强调文字颜色 4 2 4" xfId="558"/>
    <cellStyle name="强调文字颜色 4 2 5" xfId="559"/>
    <cellStyle name="强调文字颜色 4 2 6" xfId="560"/>
    <cellStyle name="强调文字颜色 4 3" xfId="561"/>
    <cellStyle name="强调文字颜色 5 2" xfId="562"/>
    <cellStyle name="强调文字颜色 5 2 2" xfId="563"/>
    <cellStyle name="强调文字颜色 5 2 2 2" xfId="564"/>
    <cellStyle name="强调文字颜色 5 2 3" xfId="565"/>
    <cellStyle name="强调文字颜色 5 2 3 2" xfId="566"/>
    <cellStyle name="强调文字颜色 5 2 4" xfId="567"/>
    <cellStyle name="强调文字颜色 5 2 5" xfId="568"/>
    <cellStyle name="强调文字颜色 5 2 6" xfId="569"/>
    <cellStyle name="强调文字颜色 5 2 7" xfId="570"/>
    <cellStyle name="强调文字颜色 5 2 8" xfId="571"/>
    <cellStyle name="强调文字颜色 6 2" xfId="572"/>
    <cellStyle name="强调文字颜色 6 2 2" xfId="573"/>
    <cellStyle name="强调文字颜色 6 2 2 2" xfId="574"/>
    <cellStyle name="强调文字颜色 6 2 3" xfId="575"/>
    <cellStyle name="强调文字颜色 6 2 3 2" xfId="576"/>
    <cellStyle name="强调文字颜色 6 2 4" xfId="577"/>
    <cellStyle name="强调文字颜色 6 2 5" xfId="578"/>
    <cellStyle name="强调文字颜色 6 2 6" xfId="579"/>
    <cellStyle name="强调文字颜色 6 2 7" xfId="580"/>
    <cellStyle name="强调文字颜色 6 2 8" xfId="581"/>
    <cellStyle name="强调文字颜色 6 3" xfId="582"/>
    <cellStyle name="适中 2" xfId="583"/>
    <cellStyle name="适中 2 2" xfId="584"/>
    <cellStyle name="适中 2 2 2" xfId="585"/>
    <cellStyle name="适中 2 3" xfId="586"/>
    <cellStyle name="适中 2 4" xfId="587"/>
    <cellStyle name="适中 2 5" xfId="588"/>
    <cellStyle name="适中 2 6" xfId="589"/>
    <cellStyle name="适中 2 7" xfId="590"/>
    <cellStyle name="适中 2 8" xfId="591"/>
    <cellStyle name="适中 3" xfId="592"/>
    <cellStyle name="输出 2" xfId="593"/>
    <cellStyle name="输出 2 2" xfId="594"/>
    <cellStyle name="输出 2 2 2" xfId="595"/>
    <cellStyle name="输出 2 3" xfId="596"/>
    <cellStyle name="输出 2 3 2" xfId="597"/>
    <cellStyle name="输出 2 4" xfId="598"/>
    <cellStyle name="输出 2 5" xfId="599"/>
    <cellStyle name="输出 2 6" xfId="600"/>
    <cellStyle name="输出 2 7" xfId="601"/>
    <cellStyle name="输出 2 8" xfId="602"/>
    <cellStyle name="输出 3" xfId="603"/>
    <cellStyle name="输入 2 2" xfId="604"/>
    <cellStyle name="输入 2 2 2" xfId="605"/>
    <cellStyle name="输入 2 3" xfId="606"/>
    <cellStyle name="输入 2 3 2" xfId="607"/>
    <cellStyle name="输入 2 4" xfId="608"/>
    <cellStyle name="输入 2 5" xfId="609"/>
    <cellStyle name="输入 2 6" xfId="610"/>
    <cellStyle name="输入 2 7" xfId="611"/>
    <cellStyle name="输入 2 8" xfId="612"/>
    <cellStyle name="注释 2" xfId="613"/>
    <cellStyle name="注释 2 2 2" xfId="614"/>
    <cellStyle name="注释 2 4" xfId="615"/>
    <cellStyle name="注释 2 5" xfId="616"/>
    <cellStyle name="注释 2 6" xfId="617"/>
    <cellStyle name="注释 2 7" xfId="618"/>
    <cellStyle name="注释 2 8" xfId="619"/>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V19"/>
  <sheetViews>
    <sheetView zoomScale="90" zoomScaleNormal="90" zoomScaleSheetLayoutView="100" workbookViewId="0" topLeftCell="A1">
      <pane ySplit="1" topLeftCell="A2" activePane="bottomLeft" state="frozen"/>
      <selection pane="bottomLeft" activeCell="A17" sqref="A17:AV17"/>
    </sheetView>
  </sheetViews>
  <sheetFormatPr defaultColWidth="4.125" defaultRowHeight="14.25"/>
  <cols>
    <col min="1" max="1" width="6.125" style="188" customWidth="1"/>
    <col min="2" max="48" width="4.50390625" style="188" customWidth="1"/>
    <col min="49" max="16384" width="4.125" style="188" customWidth="1"/>
  </cols>
  <sheetData>
    <row r="1" spans="1:48" s="214" customFormat="1" ht="30.75" customHeight="1">
      <c r="A1" s="189" t="s">
        <v>0</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row>
    <row r="2" spans="1:48" ht="21" customHeight="1">
      <c r="A2" s="152" t="s">
        <v>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row>
    <row r="3" spans="1:48" s="187" customFormat="1" ht="24.75" customHeight="1">
      <c r="A3" s="153" t="s">
        <v>2</v>
      </c>
      <c r="B3" s="219" t="s">
        <v>3</v>
      </c>
      <c r="C3" s="220" t="s">
        <v>4</v>
      </c>
      <c r="D3" s="221"/>
      <c r="E3" s="221"/>
      <c r="F3" s="221"/>
      <c r="G3" s="221"/>
      <c r="H3" s="221"/>
      <c r="I3" s="221"/>
      <c r="J3" s="221"/>
      <c r="K3" s="221"/>
      <c r="L3" s="228"/>
      <c r="M3" s="220" t="s">
        <v>5</v>
      </c>
      <c r="N3" s="229"/>
      <c r="O3" s="229"/>
      <c r="P3" s="229"/>
      <c r="Q3" s="229"/>
      <c r="R3" s="229"/>
      <c r="S3" s="229"/>
      <c r="T3" s="131"/>
      <c r="U3" s="219" t="s">
        <v>6</v>
      </c>
      <c r="V3" s="233" t="s">
        <v>7</v>
      </c>
      <c r="W3" s="221"/>
      <c r="X3" s="228"/>
      <c r="Y3" s="132" t="s">
        <v>8</v>
      </c>
      <c r="Z3" s="132"/>
      <c r="AA3" s="234"/>
      <c r="AB3" s="234"/>
      <c r="AC3" s="234"/>
      <c r="AD3" s="234"/>
      <c r="AE3" s="234"/>
      <c r="AF3" s="234"/>
      <c r="AG3" s="132"/>
      <c r="AH3" s="234"/>
      <c r="AI3" s="234"/>
      <c r="AJ3" s="234"/>
      <c r="AK3" s="234"/>
      <c r="AL3" s="234"/>
      <c r="AM3" s="234"/>
      <c r="AN3" s="132" t="s">
        <v>9</v>
      </c>
      <c r="AO3" s="234"/>
      <c r="AP3" s="234"/>
      <c r="AQ3" s="234"/>
      <c r="AR3" s="234"/>
      <c r="AS3" s="234"/>
      <c r="AT3" s="132" t="s">
        <v>10</v>
      </c>
      <c r="AU3" s="132"/>
      <c r="AV3" s="132"/>
    </row>
    <row r="4" spans="1:48" s="187" customFormat="1" ht="21.75" customHeight="1">
      <c r="A4" s="153"/>
      <c r="B4" s="222"/>
      <c r="C4" s="153" t="s">
        <v>11</v>
      </c>
      <c r="D4" s="132" t="s">
        <v>12</v>
      </c>
      <c r="E4" s="132"/>
      <c r="F4" s="132"/>
      <c r="G4" s="132"/>
      <c r="H4" s="132"/>
      <c r="I4" s="132"/>
      <c r="J4" s="132"/>
      <c r="K4" s="132"/>
      <c r="L4" s="132"/>
      <c r="M4" s="230" t="s">
        <v>13</v>
      </c>
      <c r="N4" s="231" t="s">
        <v>14</v>
      </c>
      <c r="O4" s="231"/>
      <c r="P4" s="231" t="s">
        <v>15</v>
      </c>
      <c r="Q4" s="231"/>
      <c r="R4" s="132" t="s">
        <v>16</v>
      </c>
      <c r="S4" s="132"/>
      <c r="T4" s="153" t="s">
        <v>17</v>
      </c>
      <c r="U4" s="222"/>
      <c r="V4" s="153" t="s">
        <v>18</v>
      </c>
      <c r="W4" s="153" t="s">
        <v>19</v>
      </c>
      <c r="X4" s="153" t="s">
        <v>20</v>
      </c>
      <c r="Y4" s="153" t="s">
        <v>21</v>
      </c>
      <c r="Z4" s="153" t="s">
        <v>22</v>
      </c>
      <c r="AA4" s="132" t="s">
        <v>12</v>
      </c>
      <c r="AB4" s="132"/>
      <c r="AC4" s="132"/>
      <c r="AD4" s="132"/>
      <c r="AE4" s="132"/>
      <c r="AF4" s="132"/>
      <c r="AG4" s="235" t="s">
        <v>23</v>
      </c>
      <c r="AH4" s="236" t="s">
        <v>12</v>
      </c>
      <c r="AI4" s="236"/>
      <c r="AJ4" s="236"/>
      <c r="AK4" s="236"/>
      <c r="AL4" s="236"/>
      <c r="AM4" s="155"/>
      <c r="AN4" s="153" t="s">
        <v>24</v>
      </c>
      <c r="AO4" s="229" t="s">
        <v>12</v>
      </c>
      <c r="AP4" s="229"/>
      <c r="AQ4" s="229"/>
      <c r="AR4" s="229"/>
      <c r="AS4" s="131"/>
      <c r="AT4" s="237" t="s">
        <v>25</v>
      </c>
      <c r="AU4" s="219" t="s">
        <v>26</v>
      </c>
      <c r="AV4" s="219" t="s">
        <v>27</v>
      </c>
    </row>
    <row r="5" spans="1:48" s="187" customFormat="1" ht="15" customHeight="1">
      <c r="A5" s="153"/>
      <c r="B5" s="222"/>
      <c r="C5" s="153"/>
      <c r="D5" s="153" t="s">
        <v>28</v>
      </c>
      <c r="E5" s="153" t="s">
        <v>29</v>
      </c>
      <c r="F5" s="153" t="s">
        <v>30</v>
      </c>
      <c r="G5" s="153" t="s">
        <v>31</v>
      </c>
      <c r="H5" s="153" t="s">
        <v>32</v>
      </c>
      <c r="I5" s="153" t="s">
        <v>33</v>
      </c>
      <c r="J5" s="153" t="s">
        <v>34</v>
      </c>
      <c r="K5" s="153" t="s">
        <v>35</v>
      </c>
      <c r="L5" s="153" t="s">
        <v>36</v>
      </c>
      <c r="M5" s="153"/>
      <c r="N5" s="153" t="s">
        <v>37</v>
      </c>
      <c r="O5" s="153" t="s">
        <v>38</v>
      </c>
      <c r="P5" s="153" t="s">
        <v>37</v>
      </c>
      <c r="Q5" s="153" t="s">
        <v>38</v>
      </c>
      <c r="R5" s="153" t="s">
        <v>37</v>
      </c>
      <c r="S5" s="153" t="s">
        <v>38</v>
      </c>
      <c r="T5" s="153"/>
      <c r="U5" s="222"/>
      <c r="V5" s="153"/>
      <c r="W5" s="153"/>
      <c r="X5" s="153"/>
      <c r="Y5" s="153"/>
      <c r="Z5" s="153"/>
      <c r="AA5" s="153" t="s">
        <v>39</v>
      </c>
      <c r="AB5" s="153" t="s">
        <v>40</v>
      </c>
      <c r="AC5" s="153" t="s">
        <v>41</v>
      </c>
      <c r="AD5" s="153" t="s">
        <v>42</v>
      </c>
      <c r="AE5" s="153" t="s">
        <v>43</v>
      </c>
      <c r="AF5" s="153" t="s">
        <v>44</v>
      </c>
      <c r="AG5" s="153"/>
      <c r="AH5" s="191" t="s">
        <v>40</v>
      </c>
      <c r="AI5" s="191" t="s">
        <v>45</v>
      </c>
      <c r="AJ5" s="191" t="s">
        <v>46</v>
      </c>
      <c r="AK5" s="191" t="s">
        <v>47</v>
      </c>
      <c r="AL5" s="191" t="s">
        <v>48</v>
      </c>
      <c r="AM5" s="191" t="s">
        <v>49</v>
      </c>
      <c r="AN5" s="153"/>
      <c r="AO5" s="237" t="s">
        <v>50</v>
      </c>
      <c r="AP5" s="153" t="s">
        <v>51</v>
      </c>
      <c r="AQ5" s="153" t="s">
        <v>52</v>
      </c>
      <c r="AR5" s="153" t="s">
        <v>53</v>
      </c>
      <c r="AS5" s="153" t="s">
        <v>54</v>
      </c>
      <c r="AT5" s="238"/>
      <c r="AU5" s="222"/>
      <c r="AV5" s="222"/>
    </row>
    <row r="6" spans="1:48" s="187" customFormat="1" ht="21" customHeight="1">
      <c r="A6" s="153"/>
      <c r="B6" s="222"/>
      <c r="C6" s="153"/>
      <c r="D6" s="153"/>
      <c r="E6" s="153"/>
      <c r="F6" s="153"/>
      <c r="G6" s="153"/>
      <c r="H6" s="153"/>
      <c r="I6" s="153"/>
      <c r="J6" s="153"/>
      <c r="K6" s="153"/>
      <c r="L6" s="153"/>
      <c r="M6" s="153"/>
      <c r="N6" s="153"/>
      <c r="O6" s="153"/>
      <c r="P6" s="153"/>
      <c r="Q6" s="153"/>
      <c r="R6" s="153"/>
      <c r="S6" s="153"/>
      <c r="T6" s="153"/>
      <c r="U6" s="222"/>
      <c r="V6" s="153"/>
      <c r="W6" s="153"/>
      <c r="X6" s="153"/>
      <c r="Y6" s="153"/>
      <c r="Z6" s="153"/>
      <c r="AA6" s="153"/>
      <c r="AB6" s="153"/>
      <c r="AC6" s="153"/>
      <c r="AD6" s="153"/>
      <c r="AE6" s="153"/>
      <c r="AF6" s="153"/>
      <c r="AG6" s="153"/>
      <c r="AH6" s="153"/>
      <c r="AI6" s="153"/>
      <c r="AJ6" s="153"/>
      <c r="AK6" s="153"/>
      <c r="AL6" s="153"/>
      <c r="AM6" s="153"/>
      <c r="AN6" s="153"/>
      <c r="AO6" s="238"/>
      <c r="AP6" s="153"/>
      <c r="AQ6" s="153"/>
      <c r="AR6" s="153"/>
      <c r="AS6" s="153"/>
      <c r="AT6" s="222"/>
      <c r="AU6" s="222"/>
      <c r="AV6" s="222"/>
    </row>
    <row r="7" spans="1:48" s="215" customFormat="1" ht="24.75" customHeight="1">
      <c r="A7" s="153"/>
      <c r="B7" s="222"/>
      <c r="C7" s="153"/>
      <c r="D7" s="153"/>
      <c r="E7" s="153"/>
      <c r="F7" s="153"/>
      <c r="G7" s="153"/>
      <c r="H7" s="153"/>
      <c r="I7" s="153"/>
      <c r="J7" s="153"/>
      <c r="K7" s="153"/>
      <c r="L7" s="153"/>
      <c r="M7" s="153"/>
      <c r="N7" s="153"/>
      <c r="O7" s="153"/>
      <c r="P7" s="153"/>
      <c r="Q7" s="153"/>
      <c r="R7" s="153"/>
      <c r="S7" s="153"/>
      <c r="T7" s="153"/>
      <c r="U7" s="222"/>
      <c r="V7" s="153"/>
      <c r="W7" s="153"/>
      <c r="X7" s="153"/>
      <c r="Y7" s="153"/>
      <c r="Z7" s="153"/>
      <c r="AA7" s="153"/>
      <c r="AB7" s="153"/>
      <c r="AC7" s="153"/>
      <c r="AD7" s="153"/>
      <c r="AE7" s="153"/>
      <c r="AF7" s="153"/>
      <c r="AG7" s="153"/>
      <c r="AH7" s="153"/>
      <c r="AI7" s="153"/>
      <c r="AJ7" s="153"/>
      <c r="AK7" s="153"/>
      <c r="AL7" s="153"/>
      <c r="AM7" s="153"/>
      <c r="AN7" s="153"/>
      <c r="AO7" s="238"/>
      <c r="AP7" s="153"/>
      <c r="AQ7" s="153"/>
      <c r="AR7" s="153"/>
      <c r="AS7" s="153"/>
      <c r="AT7" s="222"/>
      <c r="AU7" s="222"/>
      <c r="AV7" s="222"/>
    </row>
    <row r="8" spans="1:48" s="215" customFormat="1" ht="24.75" customHeight="1">
      <c r="A8" s="153"/>
      <c r="B8" s="222"/>
      <c r="C8" s="153"/>
      <c r="D8" s="153"/>
      <c r="E8" s="153"/>
      <c r="F8" s="153"/>
      <c r="G8" s="153"/>
      <c r="H8" s="153"/>
      <c r="I8" s="153"/>
      <c r="J8" s="153"/>
      <c r="K8" s="153"/>
      <c r="L8" s="153"/>
      <c r="M8" s="153"/>
      <c r="N8" s="153"/>
      <c r="O8" s="153"/>
      <c r="P8" s="153"/>
      <c r="Q8" s="153"/>
      <c r="R8" s="153"/>
      <c r="S8" s="153"/>
      <c r="T8" s="153"/>
      <c r="U8" s="222"/>
      <c r="V8" s="153"/>
      <c r="W8" s="153"/>
      <c r="X8" s="153"/>
      <c r="Y8" s="153"/>
      <c r="Z8" s="153"/>
      <c r="AA8" s="153"/>
      <c r="AB8" s="153"/>
      <c r="AC8" s="153"/>
      <c r="AD8" s="153"/>
      <c r="AE8" s="153"/>
      <c r="AF8" s="153"/>
      <c r="AG8" s="153"/>
      <c r="AH8" s="153"/>
      <c r="AI8" s="153"/>
      <c r="AJ8" s="153"/>
      <c r="AK8" s="153"/>
      <c r="AL8" s="153"/>
      <c r="AM8" s="153"/>
      <c r="AN8" s="153"/>
      <c r="AO8" s="238"/>
      <c r="AP8" s="153"/>
      <c r="AQ8" s="153"/>
      <c r="AR8" s="153"/>
      <c r="AS8" s="153"/>
      <c r="AT8" s="222"/>
      <c r="AU8" s="222"/>
      <c r="AV8" s="222"/>
    </row>
    <row r="9" spans="1:48" s="215" customFormat="1" ht="24.75" customHeight="1">
      <c r="A9" s="153"/>
      <c r="B9" s="222"/>
      <c r="C9" s="153"/>
      <c r="D9" s="153"/>
      <c r="E9" s="153"/>
      <c r="F9" s="153"/>
      <c r="G9" s="153"/>
      <c r="H9" s="153"/>
      <c r="I9" s="153"/>
      <c r="J9" s="153"/>
      <c r="K9" s="153"/>
      <c r="L9" s="153"/>
      <c r="M9" s="153"/>
      <c r="N9" s="153"/>
      <c r="O9" s="153"/>
      <c r="P9" s="153"/>
      <c r="Q9" s="153"/>
      <c r="R9" s="153"/>
      <c r="S9" s="153"/>
      <c r="T9" s="153"/>
      <c r="U9" s="222"/>
      <c r="V9" s="153"/>
      <c r="W9" s="153"/>
      <c r="X9" s="153"/>
      <c r="Y9" s="153"/>
      <c r="Z9" s="153"/>
      <c r="AA9" s="153"/>
      <c r="AB9" s="153"/>
      <c r="AC9" s="153"/>
      <c r="AD9" s="153"/>
      <c r="AE9" s="153"/>
      <c r="AF9" s="153"/>
      <c r="AG9" s="153"/>
      <c r="AH9" s="153"/>
      <c r="AI9" s="153"/>
      <c r="AJ9" s="153"/>
      <c r="AK9" s="153"/>
      <c r="AL9" s="153"/>
      <c r="AM9" s="153"/>
      <c r="AN9" s="153"/>
      <c r="AO9" s="238"/>
      <c r="AP9" s="153"/>
      <c r="AQ9" s="153"/>
      <c r="AR9" s="153"/>
      <c r="AS9" s="153"/>
      <c r="AT9" s="222"/>
      <c r="AU9" s="222"/>
      <c r="AV9" s="222"/>
    </row>
    <row r="10" spans="1:48" s="215" customFormat="1" ht="116.25" customHeight="1">
      <c r="A10" s="153"/>
      <c r="B10" s="191"/>
      <c r="C10" s="153"/>
      <c r="D10" s="153"/>
      <c r="E10" s="153"/>
      <c r="F10" s="153"/>
      <c r="G10" s="153"/>
      <c r="H10" s="153"/>
      <c r="I10" s="153"/>
      <c r="J10" s="153"/>
      <c r="K10" s="153"/>
      <c r="L10" s="153"/>
      <c r="M10" s="153"/>
      <c r="N10" s="153"/>
      <c r="O10" s="153"/>
      <c r="P10" s="153"/>
      <c r="Q10" s="153"/>
      <c r="R10" s="153"/>
      <c r="S10" s="153"/>
      <c r="T10" s="153"/>
      <c r="U10" s="191"/>
      <c r="V10" s="153"/>
      <c r="W10" s="153"/>
      <c r="X10" s="153"/>
      <c r="Y10" s="153"/>
      <c r="Z10" s="153"/>
      <c r="AA10" s="153"/>
      <c r="AB10" s="153"/>
      <c r="AC10" s="153"/>
      <c r="AD10" s="153"/>
      <c r="AE10" s="153"/>
      <c r="AF10" s="153"/>
      <c r="AG10" s="153"/>
      <c r="AH10" s="153"/>
      <c r="AI10" s="153"/>
      <c r="AJ10" s="153"/>
      <c r="AK10" s="153"/>
      <c r="AL10" s="153"/>
      <c r="AM10" s="153"/>
      <c r="AN10" s="153"/>
      <c r="AO10" s="239"/>
      <c r="AP10" s="153"/>
      <c r="AQ10" s="153"/>
      <c r="AR10" s="153"/>
      <c r="AS10" s="153"/>
      <c r="AT10" s="191"/>
      <c r="AU10" s="191"/>
      <c r="AV10" s="191"/>
    </row>
    <row r="11" spans="1:48" s="187" customFormat="1" ht="18" customHeight="1">
      <c r="A11" s="132" t="s">
        <v>55</v>
      </c>
      <c r="B11" s="107" t="s">
        <v>56</v>
      </c>
      <c r="C11" s="107" t="s">
        <v>56</v>
      </c>
      <c r="D11" s="107" t="s">
        <v>56</v>
      </c>
      <c r="E11" s="107" t="s">
        <v>56</v>
      </c>
      <c r="F11" s="107" t="s">
        <v>56</v>
      </c>
      <c r="G11" s="107" t="s">
        <v>56</v>
      </c>
      <c r="H11" s="107" t="s">
        <v>56</v>
      </c>
      <c r="I11" s="107" t="s">
        <v>56</v>
      </c>
      <c r="J11" s="107" t="s">
        <v>56</v>
      </c>
      <c r="K11" s="107" t="s">
        <v>56</v>
      </c>
      <c r="L11" s="107" t="s">
        <v>56</v>
      </c>
      <c r="M11" s="107" t="s">
        <v>56</v>
      </c>
      <c r="N11" s="107" t="s">
        <v>56</v>
      </c>
      <c r="O11" s="107" t="s">
        <v>56</v>
      </c>
      <c r="P11" s="107" t="s">
        <v>56</v>
      </c>
      <c r="Q11" s="107" t="s">
        <v>56</v>
      </c>
      <c r="R11" s="107" t="s">
        <v>56</v>
      </c>
      <c r="S11" s="107" t="s">
        <v>56</v>
      </c>
      <c r="T11" s="107" t="s">
        <v>56</v>
      </c>
      <c r="U11" s="107" t="s">
        <v>56</v>
      </c>
      <c r="V11" s="107" t="s">
        <v>56</v>
      </c>
      <c r="W11" s="107" t="s">
        <v>56</v>
      </c>
      <c r="X11" s="107" t="s">
        <v>56</v>
      </c>
      <c r="Y11" s="107" t="s">
        <v>56</v>
      </c>
      <c r="Z11" s="107" t="s">
        <v>56</v>
      </c>
      <c r="AA11" s="107" t="s">
        <v>56</v>
      </c>
      <c r="AB11" s="107" t="s">
        <v>56</v>
      </c>
      <c r="AC11" s="107" t="s">
        <v>56</v>
      </c>
      <c r="AD11" s="107" t="s">
        <v>56</v>
      </c>
      <c r="AE11" s="107" t="s">
        <v>56</v>
      </c>
      <c r="AF11" s="107" t="s">
        <v>56</v>
      </c>
      <c r="AG11" s="107" t="s">
        <v>56</v>
      </c>
      <c r="AH11" s="107" t="s">
        <v>56</v>
      </c>
      <c r="AI11" s="107" t="s">
        <v>56</v>
      </c>
      <c r="AJ11" s="107" t="s">
        <v>56</v>
      </c>
      <c r="AK11" s="107" t="s">
        <v>56</v>
      </c>
      <c r="AL11" s="107" t="s">
        <v>56</v>
      </c>
      <c r="AM11" s="107" t="s">
        <v>56</v>
      </c>
      <c r="AN11" s="107" t="s">
        <v>57</v>
      </c>
      <c r="AO11" s="107" t="s">
        <v>57</v>
      </c>
      <c r="AP11" s="107" t="s">
        <v>57</v>
      </c>
      <c r="AQ11" s="107" t="s">
        <v>57</v>
      </c>
      <c r="AR11" s="107" t="s">
        <v>57</v>
      </c>
      <c r="AS11" s="107" t="s">
        <v>57</v>
      </c>
      <c r="AT11" s="107" t="s">
        <v>56</v>
      </c>
      <c r="AU11" s="107" t="s">
        <v>56</v>
      </c>
      <c r="AV11" s="107" t="s">
        <v>56</v>
      </c>
    </row>
    <row r="12" spans="1:48" s="187" customFormat="1" ht="18" customHeight="1">
      <c r="A12" s="107" t="s">
        <v>58</v>
      </c>
      <c r="B12" s="107">
        <v>1</v>
      </c>
      <c r="C12" s="107">
        <v>2</v>
      </c>
      <c r="D12" s="107">
        <v>3</v>
      </c>
      <c r="E12" s="107">
        <v>4</v>
      </c>
      <c r="F12" s="107">
        <v>5</v>
      </c>
      <c r="G12" s="107">
        <v>6</v>
      </c>
      <c r="H12" s="107">
        <v>7</v>
      </c>
      <c r="I12" s="107">
        <v>8</v>
      </c>
      <c r="J12" s="107">
        <v>9</v>
      </c>
      <c r="K12" s="107">
        <v>10</v>
      </c>
      <c r="L12" s="107">
        <v>11</v>
      </c>
      <c r="M12" s="107">
        <v>12</v>
      </c>
      <c r="N12" s="107">
        <v>13</v>
      </c>
      <c r="O12" s="107">
        <v>14</v>
      </c>
      <c r="P12" s="107">
        <v>15</v>
      </c>
      <c r="Q12" s="107">
        <v>16</v>
      </c>
      <c r="R12" s="107">
        <v>17</v>
      </c>
      <c r="S12" s="107">
        <v>18</v>
      </c>
      <c r="T12" s="107">
        <v>19</v>
      </c>
      <c r="U12" s="107">
        <v>20</v>
      </c>
      <c r="V12" s="107">
        <v>21</v>
      </c>
      <c r="W12" s="107">
        <v>22</v>
      </c>
      <c r="X12" s="107">
        <v>23</v>
      </c>
      <c r="Y12" s="107">
        <v>24</v>
      </c>
      <c r="Z12" s="107">
        <v>25</v>
      </c>
      <c r="AA12" s="107">
        <v>26</v>
      </c>
      <c r="AB12" s="107">
        <v>27</v>
      </c>
      <c r="AC12" s="107">
        <v>28</v>
      </c>
      <c r="AD12" s="107">
        <v>29</v>
      </c>
      <c r="AE12" s="107">
        <v>30</v>
      </c>
      <c r="AF12" s="107">
        <v>31</v>
      </c>
      <c r="AG12" s="107">
        <v>32</v>
      </c>
      <c r="AH12" s="107">
        <v>33</v>
      </c>
      <c r="AI12" s="107">
        <v>34</v>
      </c>
      <c r="AJ12" s="107">
        <v>35</v>
      </c>
      <c r="AK12" s="107">
        <v>36</v>
      </c>
      <c r="AL12" s="107">
        <v>37</v>
      </c>
      <c r="AM12" s="107">
        <v>38</v>
      </c>
      <c r="AN12" s="107">
        <v>39</v>
      </c>
      <c r="AO12" s="107">
        <v>40</v>
      </c>
      <c r="AP12" s="107">
        <v>41</v>
      </c>
      <c r="AQ12" s="107">
        <v>42</v>
      </c>
      <c r="AR12" s="107">
        <v>43</v>
      </c>
      <c r="AS12" s="107">
        <v>44</v>
      </c>
      <c r="AT12" s="107">
        <v>45</v>
      </c>
      <c r="AU12" s="107">
        <v>46</v>
      </c>
      <c r="AV12" s="107">
        <v>47</v>
      </c>
    </row>
    <row r="13" spans="1:48" s="216" customFormat="1" ht="18" customHeight="1">
      <c r="A13" s="223" t="s">
        <v>59</v>
      </c>
      <c r="B13" s="39">
        <f>SUM(N13:T13)</f>
        <v>2121</v>
      </c>
      <c r="C13" s="107">
        <v>79</v>
      </c>
      <c r="D13" s="107">
        <v>20</v>
      </c>
      <c r="E13" s="107">
        <v>5</v>
      </c>
      <c r="F13" s="107">
        <v>10</v>
      </c>
      <c r="G13" s="107">
        <v>12</v>
      </c>
      <c r="H13" s="107">
        <v>13</v>
      </c>
      <c r="I13" s="107">
        <v>3</v>
      </c>
      <c r="J13" s="107">
        <v>5</v>
      </c>
      <c r="K13" s="107">
        <v>0</v>
      </c>
      <c r="L13" s="107">
        <v>11</v>
      </c>
      <c r="M13" s="107">
        <v>5</v>
      </c>
      <c r="N13" s="107">
        <v>19</v>
      </c>
      <c r="O13" s="107">
        <v>1</v>
      </c>
      <c r="P13" s="107">
        <v>187</v>
      </c>
      <c r="Q13" s="107">
        <v>23</v>
      </c>
      <c r="R13" s="107">
        <v>1677</v>
      </c>
      <c r="S13" s="107">
        <v>148</v>
      </c>
      <c r="T13" s="107">
        <v>66</v>
      </c>
      <c r="U13" s="107">
        <v>21</v>
      </c>
      <c r="V13" s="107">
        <v>867</v>
      </c>
      <c r="W13" s="107">
        <v>286</v>
      </c>
      <c r="X13" s="107">
        <v>968</v>
      </c>
      <c r="Y13" s="107">
        <v>1</v>
      </c>
      <c r="Z13" s="107">
        <v>1</v>
      </c>
      <c r="AA13" s="107">
        <v>0</v>
      </c>
      <c r="AB13" s="107">
        <v>0</v>
      </c>
      <c r="AC13" s="107">
        <v>0</v>
      </c>
      <c r="AD13" s="107">
        <v>0</v>
      </c>
      <c r="AE13" s="107">
        <v>1</v>
      </c>
      <c r="AF13" s="107">
        <v>0</v>
      </c>
      <c r="AG13" s="107">
        <v>2</v>
      </c>
      <c r="AH13" s="107">
        <v>2</v>
      </c>
      <c r="AI13" s="107">
        <v>2</v>
      </c>
      <c r="AJ13" s="107">
        <v>0</v>
      </c>
      <c r="AK13" s="107">
        <v>0</v>
      </c>
      <c r="AL13" s="107">
        <v>0</v>
      </c>
      <c r="AM13" s="107">
        <v>0</v>
      </c>
      <c r="AN13" s="107">
        <v>4910</v>
      </c>
      <c r="AO13" s="107">
        <v>231</v>
      </c>
      <c r="AP13" s="107">
        <v>1105</v>
      </c>
      <c r="AQ13" s="107">
        <v>1059</v>
      </c>
      <c r="AR13" s="107">
        <v>2496</v>
      </c>
      <c r="AS13" s="107">
        <v>0</v>
      </c>
      <c r="AT13" s="107">
        <v>263</v>
      </c>
      <c r="AU13" s="107">
        <v>0</v>
      </c>
      <c r="AV13" s="107">
        <v>384</v>
      </c>
    </row>
    <row r="14" spans="1:48" s="217" customFormat="1" ht="18" customHeight="1" hidden="1">
      <c r="A14" s="224"/>
      <c r="B14" s="162" t="e">
        <f>SUM(#REF!)-B13</f>
        <v>#REF!</v>
      </c>
      <c r="C14" s="225">
        <f>SUM(D13:L13)-C13</f>
        <v>0</v>
      </c>
      <c r="D14" s="163" t="s">
        <v>60</v>
      </c>
      <c r="E14" s="164"/>
      <c r="F14" s="164"/>
      <c r="G14" s="164"/>
      <c r="H14" s="164"/>
      <c r="I14" s="164"/>
      <c r="J14" s="164"/>
      <c r="K14" s="164"/>
      <c r="L14" s="168"/>
      <c r="M14" s="162"/>
      <c r="N14" s="162"/>
      <c r="O14" s="162"/>
      <c r="P14" s="162"/>
      <c r="Q14" s="162"/>
      <c r="R14" s="162"/>
      <c r="S14" s="162"/>
      <c r="T14" s="162"/>
      <c r="U14" s="162"/>
      <c r="V14" s="162" t="e">
        <f>V13-#REF!</f>
        <v>#REF!</v>
      </c>
      <c r="W14" s="163" t="s">
        <v>61</v>
      </c>
      <c r="X14" s="168"/>
      <c r="Y14" s="162"/>
      <c r="Z14" s="162">
        <f>SUM(AA13:AF13)-Z13</f>
        <v>0</v>
      </c>
      <c r="AA14" s="163" t="s">
        <v>60</v>
      </c>
      <c r="AB14" s="164"/>
      <c r="AC14" s="164"/>
      <c r="AD14" s="164"/>
      <c r="AE14" s="164"/>
      <c r="AF14" s="168"/>
      <c r="AG14" s="162">
        <f>SUM(AH13:AM13)-AG13</f>
        <v>2</v>
      </c>
      <c r="AH14" s="163" t="s">
        <v>60</v>
      </c>
      <c r="AI14" s="164"/>
      <c r="AJ14" s="164"/>
      <c r="AK14" s="164"/>
      <c r="AL14" s="164"/>
      <c r="AM14" s="168"/>
      <c r="AN14" s="162">
        <f>SUM(AO13:AS13)-AN13</f>
        <v>-19</v>
      </c>
      <c r="AO14" s="163" t="s">
        <v>62</v>
      </c>
      <c r="AP14" s="164"/>
      <c r="AQ14" s="164"/>
      <c r="AR14" s="164"/>
      <c r="AS14" s="168"/>
      <c r="AT14" s="162"/>
      <c r="AU14" s="162"/>
      <c r="AV14" s="162"/>
    </row>
    <row r="15" spans="1:48" s="217" customFormat="1" ht="18" customHeight="1" hidden="1">
      <c r="A15" s="224"/>
      <c r="B15" s="162">
        <f>SUM(N13:T13)-B13</f>
        <v>0</v>
      </c>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row>
    <row r="16" spans="1:48" s="217" customFormat="1" ht="18" customHeight="1" hidden="1">
      <c r="A16" s="224"/>
      <c r="B16" s="162" t="e">
        <f>SUM(#REF!)-B13</f>
        <v>#REF!</v>
      </c>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row>
    <row r="17" spans="1:48" s="218" customFormat="1" ht="16.5" customHeight="1">
      <c r="A17" s="226" t="s">
        <v>63</v>
      </c>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row>
    <row r="18" spans="1:48" ht="189.75" customHeight="1">
      <c r="A18" s="165" t="s">
        <v>64</v>
      </c>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row>
    <row r="19" spans="1:13" s="218" customFormat="1" ht="18" customHeight="1">
      <c r="A19" s="227" t="s">
        <v>65</v>
      </c>
      <c r="B19" s="227"/>
      <c r="C19" s="227"/>
      <c r="D19" s="227"/>
      <c r="E19" s="227"/>
      <c r="F19" s="227"/>
      <c r="G19" s="227"/>
      <c r="H19" s="227"/>
      <c r="I19" s="227"/>
      <c r="J19" s="227"/>
      <c r="K19" s="227"/>
      <c r="L19" s="227"/>
      <c r="M19" s="232"/>
    </row>
    <row r="20" s="218" customFormat="1" ht="18" customHeight="1"/>
    <row r="21" s="218" customFormat="1" ht="18" customHeight="1"/>
    <row r="22" s="218" customFormat="1" ht="18" customHeight="1"/>
    <row r="23" s="218" customFormat="1" ht="18" customHeight="1"/>
    <row r="24" s="218" customFormat="1" ht="18" customHeight="1"/>
    <row r="25" s="218" customFormat="1" ht="18" customHeight="1"/>
    <row r="26" s="218" customFormat="1" ht="18" customHeight="1"/>
    <row r="27" s="218" customFormat="1" ht="18" customHeight="1"/>
    <row r="28" s="218" customFormat="1" ht="18" customHeight="1"/>
    <row r="29" s="218" customFormat="1" ht="18" customHeight="1"/>
    <row r="30" s="218" customFormat="1" ht="18" customHeight="1"/>
    <row r="31" s="218" customFormat="1" ht="18" customHeight="1"/>
    <row r="32" s="218" customFormat="1" ht="18" customHeight="1"/>
    <row r="33" s="218" customFormat="1" ht="18" customHeight="1"/>
    <row r="34" s="218" customFormat="1" ht="18" customHeight="1"/>
    <row r="35" s="218" customFormat="1" ht="18" customHeight="1"/>
    <row r="36" s="218" customFormat="1" ht="18" customHeight="1"/>
    <row r="37" s="218" customFormat="1" ht="18" customHeight="1"/>
    <row r="38" s="218" customFormat="1" ht="18" customHeight="1"/>
    <row r="39" s="218" customFormat="1" ht="18" customHeight="1"/>
    <row r="40" s="218" customFormat="1" ht="18" customHeight="1"/>
    <row r="41" s="218" customFormat="1" ht="18" customHeight="1"/>
    <row r="42" s="218" customFormat="1" ht="18" customHeight="1"/>
    <row r="43" s="218" customFormat="1" ht="18" customHeight="1"/>
    <row r="44" s="218" customFormat="1" ht="18" customHeight="1"/>
    <row r="45" s="218" customFormat="1" ht="18" customHeight="1"/>
    <row r="46" s="218" customFormat="1" ht="18" customHeight="1"/>
    <row r="47" s="218" customFormat="1" ht="18" customHeight="1"/>
    <row r="48" s="218" customFormat="1" ht="18" customHeight="1"/>
    <row r="49" s="218" customFormat="1" ht="18" customHeight="1"/>
    <row r="50" s="218" customFormat="1" ht="18" customHeight="1"/>
    <row r="51" s="218" customFormat="1" ht="18" customHeight="1"/>
    <row r="52" s="218" customFormat="1" ht="18" customHeight="1"/>
    <row r="53" s="218" customFormat="1" ht="18" customHeight="1"/>
    <row r="54" s="218" customFormat="1" ht="18" customHeight="1"/>
    <row r="55" s="218" customFormat="1" ht="18" customHeight="1"/>
  </sheetData>
  <sheetProtection password="CC2F" sheet="1" formatCells="0" formatColumns="0" formatRows="0" insertRows="0" sort="0" autoFilter="0" pivotTables="0"/>
  <protectedRanges>
    <protectedRange sqref="A17" name="区域2"/>
    <protectedRange sqref="A2" name="区域3"/>
    <protectedRange sqref="A18" name="区域6"/>
    <protectedRange sqref="A13" name="区域5"/>
    <protectedRange sqref="C13:AV13" name="区域4"/>
    <protectedRange sqref="C13:AV13" name="区域4_1"/>
  </protectedRanges>
  <mergeCells count="71">
    <mergeCell ref="A1:AV1"/>
    <mergeCell ref="A2:AV2"/>
    <mergeCell ref="C3:L3"/>
    <mergeCell ref="M3:T3"/>
    <mergeCell ref="V3:X3"/>
    <mergeCell ref="Y3:AM3"/>
    <mergeCell ref="AN3:AS3"/>
    <mergeCell ref="AT3:AV3"/>
    <mergeCell ref="D4:L4"/>
    <mergeCell ref="N4:O4"/>
    <mergeCell ref="P4:Q4"/>
    <mergeCell ref="R4:S4"/>
    <mergeCell ref="AA4:AF4"/>
    <mergeCell ref="AH4:AM4"/>
    <mergeCell ref="AO4:AS4"/>
    <mergeCell ref="D14:L14"/>
    <mergeCell ref="W14:X14"/>
    <mergeCell ref="AA14:AF14"/>
    <mergeCell ref="AH14:AM14"/>
    <mergeCell ref="AO14:AS14"/>
    <mergeCell ref="A17:AV17"/>
    <mergeCell ref="A18:AV18"/>
    <mergeCell ref="A19:B19"/>
    <mergeCell ref="A3:A10"/>
    <mergeCell ref="B3:B10"/>
    <mergeCell ref="C4:C10"/>
    <mergeCell ref="D5:D10"/>
    <mergeCell ref="E5:E10"/>
    <mergeCell ref="F5:F10"/>
    <mergeCell ref="G5:G10"/>
    <mergeCell ref="H5:H10"/>
    <mergeCell ref="I5:I10"/>
    <mergeCell ref="J5:J10"/>
    <mergeCell ref="K5:K10"/>
    <mergeCell ref="L5:L10"/>
    <mergeCell ref="M4:M10"/>
    <mergeCell ref="N5:N10"/>
    <mergeCell ref="O5:O10"/>
    <mergeCell ref="P5:P10"/>
    <mergeCell ref="Q5:Q10"/>
    <mergeCell ref="R5:R10"/>
    <mergeCell ref="S5:S10"/>
    <mergeCell ref="T4:T10"/>
    <mergeCell ref="U3:U10"/>
    <mergeCell ref="V4:V10"/>
    <mergeCell ref="W4:W10"/>
    <mergeCell ref="X4:X10"/>
    <mergeCell ref="Y4:Y10"/>
    <mergeCell ref="Z4:Z10"/>
    <mergeCell ref="AA5:AA10"/>
    <mergeCell ref="AB5:AB10"/>
    <mergeCell ref="AC5:AC10"/>
    <mergeCell ref="AD5:AD10"/>
    <mergeCell ref="AE5:AE10"/>
    <mergeCell ref="AF5:AF10"/>
    <mergeCell ref="AG4:AG10"/>
    <mergeCell ref="AH5:AH10"/>
    <mergeCell ref="AI5:AI10"/>
    <mergeCell ref="AJ5:AJ10"/>
    <mergeCell ref="AK5:AK10"/>
    <mergeCell ref="AL5:AL10"/>
    <mergeCell ref="AM5:AM10"/>
    <mergeCell ref="AN4:AN10"/>
    <mergeCell ref="AO5:AO10"/>
    <mergeCell ref="AP5:AP10"/>
    <mergeCell ref="AQ5:AQ10"/>
    <mergeCell ref="AR5:AR10"/>
    <mergeCell ref="AS5:AS10"/>
    <mergeCell ref="AT4:AT10"/>
    <mergeCell ref="AU4:AU10"/>
    <mergeCell ref="AV4:AV10"/>
  </mergeCells>
  <printOptions horizontalCentered="1" verticalCentered="1"/>
  <pageMargins left="0.59" right="0.59" top="0.7900000000000001" bottom="0.7900000000000001" header="0.59" footer="0.59"/>
  <pageSetup fitToHeight="1" fitToWidth="1" horizontalDpi="600" verticalDpi="600" orientation="landscape" paperSize="9" scale="57"/>
  <headerFooter scaleWithDoc="0">
    <oddFooter>&amp;C&amp;11 52</oddFooter>
  </headerFooter>
  <colBreaks count="1" manualBreakCount="1">
    <brk id="48" max="15" man="1"/>
  </colBreaks>
</worksheet>
</file>

<file path=xl/worksheets/sheet10.xml><?xml version="1.0" encoding="utf-8"?>
<worksheet xmlns="http://schemas.openxmlformats.org/spreadsheetml/2006/main" xmlns:r="http://schemas.openxmlformats.org/officeDocument/2006/relationships">
  <sheetPr>
    <tabColor rgb="FFFFFF00"/>
  </sheetPr>
  <dimension ref="A2:C5"/>
  <sheetViews>
    <sheetView workbookViewId="0" topLeftCell="A1">
      <selection activeCell="C5" sqref="C5"/>
    </sheetView>
  </sheetViews>
  <sheetFormatPr defaultColWidth="8.625" defaultRowHeight="14.25"/>
  <cols>
    <col min="3" max="3" width="36.875" style="0" customWidth="1"/>
  </cols>
  <sheetData>
    <row r="2" spans="1:3" ht="18" customHeight="1">
      <c r="A2" s="44" t="s">
        <v>66</v>
      </c>
      <c r="B2" s="44"/>
      <c r="C2" s="44">
        <v>1</v>
      </c>
    </row>
    <row r="3" spans="1:3" ht="45.75" customHeight="1">
      <c r="A3" s="45" t="s">
        <v>2</v>
      </c>
      <c r="B3" s="44" t="s">
        <v>67</v>
      </c>
      <c r="C3" s="11" t="s">
        <v>225</v>
      </c>
    </row>
    <row r="4" spans="1:3" ht="45.75" customHeight="1">
      <c r="A4" s="46"/>
      <c r="B4" s="44" t="s">
        <v>70</v>
      </c>
      <c r="C4" s="11"/>
    </row>
    <row r="5" spans="1:3" ht="45.75" customHeight="1">
      <c r="A5" s="48"/>
      <c r="B5" s="44" t="s">
        <v>71</v>
      </c>
      <c r="C5" s="80" t="s">
        <v>106</v>
      </c>
    </row>
  </sheetData>
  <sheetProtection password="CC2F" sheet="1" objects="1"/>
  <mergeCells count="2">
    <mergeCell ref="A2:B2"/>
    <mergeCell ref="A3:A5"/>
  </mergeCells>
  <printOptions/>
  <pageMargins left="0.7" right="0.7" top="0.75" bottom="0.75" header="0.3" footer="0.3"/>
  <pageSetup horizontalDpi="600" verticalDpi="600" orientation="landscape" paperSize="8"/>
</worksheet>
</file>

<file path=xl/worksheets/sheet11.xml><?xml version="1.0" encoding="utf-8"?>
<worksheet xmlns="http://schemas.openxmlformats.org/spreadsheetml/2006/main" xmlns:r="http://schemas.openxmlformats.org/officeDocument/2006/relationships">
  <sheetPr>
    <pageSetUpPr fitToPage="1"/>
  </sheetPr>
  <dimension ref="A1:AK15"/>
  <sheetViews>
    <sheetView view="pageBreakPreview" zoomScale="110" zoomScaleSheetLayoutView="110" workbookViewId="0" topLeftCell="A1">
      <selection activeCell="A11" sqref="A11:AJ11"/>
    </sheetView>
  </sheetViews>
  <sheetFormatPr defaultColWidth="9.00390625" defaultRowHeight="14.25"/>
  <cols>
    <col min="1" max="1" width="7.125" style="0" customWidth="1"/>
    <col min="2" max="36" width="6.00390625" style="0" customWidth="1"/>
    <col min="37" max="37" width="5.375" style="0" customWidth="1"/>
  </cols>
  <sheetData>
    <row r="1" spans="1:36" ht="25.5" customHeight="1">
      <c r="A1" s="83" t="s">
        <v>226</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row>
    <row r="2" spans="1:36" ht="15.75" customHeight="1">
      <c r="A2" s="84" t="s">
        <v>227</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row>
    <row r="3" spans="1:36" ht="21" customHeight="1">
      <c r="A3" s="85" t="s">
        <v>2</v>
      </c>
      <c r="B3" s="86" t="s">
        <v>228</v>
      </c>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row>
    <row r="4" spans="1:37" ht="20.25" customHeight="1">
      <c r="A4" s="85"/>
      <c r="B4" s="86" t="s">
        <v>229</v>
      </c>
      <c r="C4" s="86"/>
      <c r="D4" s="86"/>
      <c r="E4" s="86"/>
      <c r="F4" s="86"/>
      <c r="G4" s="86"/>
      <c r="H4" s="86"/>
      <c r="I4" s="86"/>
      <c r="J4" s="86"/>
      <c r="K4" s="86"/>
      <c r="L4" s="86"/>
      <c r="M4" s="86"/>
      <c r="N4" s="86"/>
      <c r="O4" s="86" t="s">
        <v>230</v>
      </c>
      <c r="P4" s="86"/>
      <c r="Q4" s="86"/>
      <c r="R4" s="86"/>
      <c r="S4" s="86"/>
      <c r="T4" s="86"/>
      <c r="U4" s="86"/>
      <c r="V4" s="86"/>
      <c r="W4" s="86"/>
      <c r="X4" s="86"/>
      <c r="Y4" s="86"/>
      <c r="Z4" s="86"/>
      <c r="AA4" s="86"/>
      <c r="AB4" s="86" t="s">
        <v>231</v>
      </c>
      <c r="AC4" s="86"/>
      <c r="AD4" s="86"/>
      <c r="AE4" s="86"/>
      <c r="AF4" s="86"/>
      <c r="AG4" s="89" t="s">
        <v>232</v>
      </c>
      <c r="AH4" s="89" t="s">
        <v>233</v>
      </c>
      <c r="AI4" s="89" t="s">
        <v>234</v>
      </c>
      <c r="AJ4" s="7" t="s">
        <v>235</v>
      </c>
      <c r="AK4" s="105"/>
    </row>
    <row r="5" spans="1:37" ht="17.25" customHeight="1">
      <c r="A5" s="85"/>
      <c r="B5" s="86" t="s">
        <v>236</v>
      </c>
      <c r="C5" s="86"/>
      <c r="D5" s="86"/>
      <c r="E5" s="86"/>
      <c r="F5" s="86"/>
      <c r="G5" s="86" t="s">
        <v>7</v>
      </c>
      <c r="H5" s="86"/>
      <c r="I5" s="86"/>
      <c r="J5" s="86" t="s">
        <v>237</v>
      </c>
      <c r="K5" s="86"/>
      <c r="L5" s="86"/>
      <c r="M5" s="86"/>
      <c r="N5" s="86"/>
      <c r="O5" s="86" t="s">
        <v>238</v>
      </c>
      <c r="P5" s="86"/>
      <c r="Q5" s="86"/>
      <c r="R5" s="86"/>
      <c r="S5" s="86"/>
      <c r="T5" s="86" t="s">
        <v>7</v>
      </c>
      <c r="U5" s="86"/>
      <c r="V5" s="86"/>
      <c r="W5" s="86" t="s">
        <v>237</v>
      </c>
      <c r="X5" s="86"/>
      <c r="Y5" s="86"/>
      <c r="Z5" s="86"/>
      <c r="AA5" s="86"/>
      <c r="AB5" s="89" t="s">
        <v>118</v>
      </c>
      <c r="AC5" s="89" t="s">
        <v>239</v>
      </c>
      <c r="AD5" s="89" t="s">
        <v>240</v>
      </c>
      <c r="AE5" s="89" t="s">
        <v>241</v>
      </c>
      <c r="AF5" s="89" t="s">
        <v>242</v>
      </c>
      <c r="AG5" s="89"/>
      <c r="AH5" s="89"/>
      <c r="AI5" s="89"/>
      <c r="AJ5" s="7"/>
      <c r="AK5" s="105"/>
    </row>
    <row r="6" spans="1:37" ht="237" customHeight="1">
      <c r="A6" s="85"/>
      <c r="B6" s="85" t="s">
        <v>118</v>
      </c>
      <c r="C6" s="87" t="s">
        <v>243</v>
      </c>
      <c r="D6" s="87" t="s">
        <v>244</v>
      </c>
      <c r="E6" s="87" t="s">
        <v>245</v>
      </c>
      <c r="F6" s="87" t="s">
        <v>246</v>
      </c>
      <c r="G6" s="87" t="s">
        <v>18</v>
      </c>
      <c r="H6" s="87" t="s">
        <v>19</v>
      </c>
      <c r="I6" s="87" t="s">
        <v>20</v>
      </c>
      <c r="J6" s="87" t="s">
        <v>247</v>
      </c>
      <c r="K6" s="87" t="s">
        <v>248</v>
      </c>
      <c r="L6" s="102" t="s">
        <v>249</v>
      </c>
      <c r="M6" s="87" t="s">
        <v>250</v>
      </c>
      <c r="N6" s="87" t="s">
        <v>95</v>
      </c>
      <c r="O6" s="87" t="s">
        <v>118</v>
      </c>
      <c r="P6" s="87" t="s">
        <v>251</v>
      </c>
      <c r="Q6" s="87" t="s">
        <v>252</v>
      </c>
      <c r="R6" s="87" t="s">
        <v>253</v>
      </c>
      <c r="S6" s="87" t="s">
        <v>254</v>
      </c>
      <c r="T6" s="87" t="s">
        <v>18</v>
      </c>
      <c r="U6" s="87" t="s">
        <v>19</v>
      </c>
      <c r="V6" s="87" t="s">
        <v>20</v>
      </c>
      <c r="W6" s="87" t="s">
        <v>255</v>
      </c>
      <c r="X6" s="87" t="s">
        <v>248</v>
      </c>
      <c r="Y6" s="87" t="s">
        <v>256</v>
      </c>
      <c r="Z6" s="87" t="s">
        <v>250</v>
      </c>
      <c r="AA6" s="87" t="s">
        <v>95</v>
      </c>
      <c r="AB6" s="89"/>
      <c r="AC6" s="89"/>
      <c r="AD6" s="89"/>
      <c r="AE6" s="89"/>
      <c r="AF6" s="89"/>
      <c r="AG6" s="89"/>
      <c r="AH6" s="89"/>
      <c r="AI6" s="89"/>
      <c r="AJ6" s="7"/>
      <c r="AK6" s="106"/>
    </row>
    <row r="7" spans="1:36" ht="13.5" customHeight="1">
      <c r="A7" s="88" t="s">
        <v>55</v>
      </c>
      <c r="B7" s="89" t="s">
        <v>56</v>
      </c>
      <c r="C7" s="89" t="s">
        <v>56</v>
      </c>
      <c r="D7" s="89" t="s">
        <v>56</v>
      </c>
      <c r="E7" s="89" t="s">
        <v>56</v>
      </c>
      <c r="F7" s="89" t="s">
        <v>56</v>
      </c>
      <c r="G7" s="89" t="s">
        <v>56</v>
      </c>
      <c r="H7" s="89" t="s">
        <v>56</v>
      </c>
      <c r="I7" s="89" t="s">
        <v>56</v>
      </c>
      <c r="J7" s="89" t="s">
        <v>97</v>
      </c>
      <c r="K7" s="89" t="s">
        <v>97</v>
      </c>
      <c r="L7" s="89" t="s">
        <v>257</v>
      </c>
      <c r="M7" s="89" t="s">
        <v>257</v>
      </c>
      <c r="N7" s="89" t="s">
        <v>97</v>
      </c>
      <c r="O7" s="89" t="s">
        <v>56</v>
      </c>
      <c r="P7" s="89" t="s">
        <v>56</v>
      </c>
      <c r="Q7" s="89" t="s">
        <v>56</v>
      </c>
      <c r="R7" s="89" t="s">
        <v>56</v>
      </c>
      <c r="S7" s="89" t="s">
        <v>56</v>
      </c>
      <c r="T7" s="89" t="s">
        <v>56</v>
      </c>
      <c r="U7" s="89" t="s">
        <v>56</v>
      </c>
      <c r="V7" s="89" t="s">
        <v>56</v>
      </c>
      <c r="W7" s="89" t="s">
        <v>97</v>
      </c>
      <c r="X7" s="89" t="s">
        <v>97</v>
      </c>
      <c r="Y7" s="89" t="s">
        <v>257</v>
      </c>
      <c r="Z7" s="89" t="s">
        <v>257</v>
      </c>
      <c r="AA7" s="89" t="s">
        <v>97</v>
      </c>
      <c r="AB7" s="89" t="s">
        <v>56</v>
      </c>
      <c r="AC7" s="89" t="s">
        <v>56</v>
      </c>
      <c r="AD7" s="89" t="s">
        <v>56</v>
      </c>
      <c r="AE7" s="89" t="s">
        <v>56</v>
      </c>
      <c r="AF7" s="89" t="s">
        <v>56</v>
      </c>
      <c r="AG7" s="89" t="s">
        <v>56</v>
      </c>
      <c r="AH7" s="89" t="s">
        <v>56</v>
      </c>
      <c r="AI7" s="89" t="s">
        <v>56</v>
      </c>
      <c r="AJ7" s="89" t="s">
        <v>56</v>
      </c>
    </row>
    <row r="8" spans="1:36" ht="11.25" customHeight="1">
      <c r="A8" s="90" t="s">
        <v>58</v>
      </c>
      <c r="B8" s="86">
        <v>1</v>
      </c>
      <c r="C8" s="86">
        <v>2</v>
      </c>
      <c r="D8" s="86">
        <v>3</v>
      </c>
      <c r="E8" s="86">
        <v>4</v>
      </c>
      <c r="F8" s="86">
        <v>5</v>
      </c>
      <c r="G8" s="86">
        <v>6</v>
      </c>
      <c r="H8" s="86">
        <v>7</v>
      </c>
      <c r="I8" s="86">
        <v>8</v>
      </c>
      <c r="J8" s="86">
        <v>9</v>
      </c>
      <c r="K8" s="86">
        <v>10</v>
      </c>
      <c r="L8" s="86">
        <v>11</v>
      </c>
      <c r="M8" s="86">
        <v>12</v>
      </c>
      <c r="N8" s="86">
        <v>13</v>
      </c>
      <c r="O8" s="86">
        <v>14</v>
      </c>
      <c r="P8" s="86">
        <v>15</v>
      </c>
      <c r="Q8" s="86">
        <v>16</v>
      </c>
      <c r="R8" s="86">
        <v>17</v>
      </c>
      <c r="S8" s="86">
        <v>18</v>
      </c>
      <c r="T8" s="86">
        <v>19</v>
      </c>
      <c r="U8" s="86">
        <v>20</v>
      </c>
      <c r="V8" s="86">
        <v>21</v>
      </c>
      <c r="W8" s="86">
        <v>22</v>
      </c>
      <c r="X8" s="86">
        <v>23</v>
      </c>
      <c r="Y8" s="104">
        <v>24</v>
      </c>
      <c r="Z8" s="86">
        <v>25</v>
      </c>
      <c r="AA8" s="86">
        <v>26</v>
      </c>
      <c r="AB8" s="86">
        <v>27</v>
      </c>
      <c r="AC8" s="86">
        <v>28</v>
      </c>
      <c r="AD8" s="86">
        <v>29</v>
      </c>
      <c r="AE8" s="86">
        <v>30</v>
      </c>
      <c r="AF8" s="86">
        <v>31</v>
      </c>
      <c r="AG8" s="86">
        <v>32</v>
      </c>
      <c r="AH8" s="86">
        <v>33</v>
      </c>
      <c r="AI8" s="107">
        <v>34</v>
      </c>
      <c r="AJ8" s="107">
        <v>35</v>
      </c>
    </row>
    <row r="9" spans="1:36" s="81" customFormat="1" ht="13.5" customHeight="1">
      <c r="A9" s="91" t="s">
        <v>59</v>
      </c>
      <c r="B9" s="92">
        <f>SUM(C9:F9)</f>
        <v>7</v>
      </c>
      <c r="C9" s="69"/>
      <c r="D9" s="69"/>
      <c r="E9" s="69">
        <v>3</v>
      </c>
      <c r="F9" s="69">
        <v>4</v>
      </c>
      <c r="G9" s="69">
        <v>2</v>
      </c>
      <c r="H9" s="69">
        <v>5</v>
      </c>
      <c r="I9" s="69">
        <v>0</v>
      </c>
      <c r="J9" s="69">
        <v>11</v>
      </c>
      <c r="K9" s="69">
        <v>7</v>
      </c>
      <c r="L9" s="69">
        <v>2</v>
      </c>
      <c r="M9" s="69">
        <v>4</v>
      </c>
      <c r="N9" s="69">
        <v>3</v>
      </c>
      <c r="O9" s="68">
        <f>SUM(P9:S9)</f>
        <v>24</v>
      </c>
      <c r="P9" s="69"/>
      <c r="Q9" s="69"/>
      <c r="R9" s="69">
        <v>8</v>
      </c>
      <c r="S9" s="69">
        <v>16</v>
      </c>
      <c r="T9" s="69">
        <v>8</v>
      </c>
      <c r="U9" s="69">
        <v>14</v>
      </c>
      <c r="V9" s="69">
        <v>2</v>
      </c>
      <c r="W9" s="69">
        <v>10</v>
      </c>
      <c r="X9" s="69">
        <v>0</v>
      </c>
      <c r="Y9" s="69">
        <v>5</v>
      </c>
      <c r="Z9" s="69">
        <v>11</v>
      </c>
      <c r="AA9" s="69"/>
      <c r="AB9" s="68">
        <f>SUM(AC9:AF9)</f>
        <v>0</v>
      </c>
      <c r="AC9" s="69"/>
      <c r="AD9" s="69"/>
      <c r="AE9" s="69"/>
      <c r="AF9" s="69"/>
      <c r="AG9" s="69"/>
      <c r="AH9" s="69"/>
      <c r="AI9" s="69">
        <v>1</v>
      </c>
      <c r="AJ9" s="69">
        <v>59</v>
      </c>
    </row>
    <row r="10" spans="1:36" s="82" customFormat="1" ht="13.5" customHeight="1" hidden="1">
      <c r="A10" s="93" t="s">
        <v>152</v>
      </c>
      <c r="B10" s="94">
        <f>SUM(C9:F9)-B9</f>
        <v>0</v>
      </c>
      <c r="C10" s="95" t="s">
        <v>61</v>
      </c>
      <c r="D10" s="96"/>
      <c r="E10" s="96"/>
      <c r="F10" s="97"/>
      <c r="G10" s="98"/>
      <c r="H10" s="98"/>
      <c r="I10" s="98"/>
      <c r="J10" s="98"/>
      <c r="K10" s="98"/>
      <c r="L10" s="98"/>
      <c r="M10" s="98"/>
      <c r="N10" s="98"/>
      <c r="O10" s="103">
        <f>SUM(P9:S9)-O9</f>
        <v>0</v>
      </c>
      <c r="P10" s="95" t="s">
        <v>61</v>
      </c>
      <c r="Q10" s="96"/>
      <c r="R10" s="96"/>
      <c r="S10" s="97"/>
      <c r="T10" s="98"/>
      <c r="U10" s="98"/>
      <c r="V10" s="98"/>
      <c r="W10" s="98"/>
      <c r="X10" s="98"/>
      <c r="Y10" s="98"/>
      <c r="Z10" s="98"/>
      <c r="AA10" s="98"/>
      <c r="AB10" s="103">
        <f>SUM(AC9:AF9)-AB9</f>
        <v>0</v>
      </c>
      <c r="AC10" s="95" t="s">
        <v>61</v>
      </c>
      <c r="AD10" s="96"/>
      <c r="AE10" s="96"/>
      <c r="AF10" s="97"/>
      <c r="AG10" s="108"/>
      <c r="AH10" s="108"/>
      <c r="AI10" s="108"/>
      <c r="AJ10" s="108"/>
    </row>
    <row r="11" spans="1:36" ht="15.75" customHeight="1">
      <c r="A11" s="99" t="s">
        <v>258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row>
    <row r="12" spans="1:36" ht="61.5" customHeight="1">
      <c r="A12" s="13" t="s">
        <v>259</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row>
    <row r="13" spans="1:33" ht="13.5" customHeight="1">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row>
    <row r="14" spans="1:33" ht="18" customHeight="1">
      <c r="A14" s="101"/>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row>
    <row r="15" spans="1:33" ht="15" customHeight="1">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row>
  </sheetData>
  <sheetProtection password="CC2F" sheet="1" objects="1" formatCells="0" formatColumns="0" formatRows="0" insertRows="0" sort="0" autoFilter="0"/>
  <protectedRanges>
    <protectedRange sqref="A9" name="区域6"/>
    <protectedRange sqref="C9:N9" name="区域1"/>
    <protectedRange sqref="P9:AA9" name="区域2"/>
    <protectedRange sqref="AC9:AJ9" name="区域3"/>
    <protectedRange sqref="A11" name="区域4"/>
    <protectedRange sqref="A2" name="区域5"/>
    <protectedRange sqref="C9:F9" name="区域1_1"/>
    <protectedRange sqref="G9:H9" name="区域1_2"/>
    <protectedRange sqref="P9:V9" name="区域2_1"/>
  </protectedRanges>
  <mergeCells count="30">
    <mergeCell ref="A1:AJ1"/>
    <mergeCell ref="A2:AJ2"/>
    <mergeCell ref="B3:AJ3"/>
    <mergeCell ref="B4:N4"/>
    <mergeCell ref="O4:AA4"/>
    <mergeCell ref="AB4:AF4"/>
    <mergeCell ref="B5:F5"/>
    <mergeCell ref="G5:I5"/>
    <mergeCell ref="J5:N5"/>
    <mergeCell ref="O5:S5"/>
    <mergeCell ref="T5:V5"/>
    <mergeCell ref="W5:AA5"/>
    <mergeCell ref="C10:F10"/>
    <mergeCell ref="P10:S10"/>
    <mergeCell ref="AC10:AF10"/>
    <mergeCell ref="A11:AJ11"/>
    <mergeCell ref="A12:AJ12"/>
    <mergeCell ref="A13:AF13"/>
    <mergeCell ref="A14:AG14"/>
    <mergeCell ref="A15:AF15"/>
    <mergeCell ref="A3:A6"/>
    <mergeCell ref="AB5:AB6"/>
    <mergeCell ref="AC5:AC6"/>
    <mergeCell ref="AD5:AD6"/>
    <mergeCell ref="AE5:AE6"/>
    <mergeCell ref="AF5:AF6"/>
    <mergeCell ref="AG4:AG6"/>
    <mergeCell ref="AH4:AH6"/>
    <mergeCell ref="AI4:AI6"/>
    <mergeCell ref="AJ4:AJ6"/>
  </mergeCells>
  <printOptions horizontalCentered="1" verticalCentered="1"/>
  <pageMargins left="0.59" right="0.59" top="0.7900000000000001" bottom="0.7900000000000001" header="0.59" footer="0.59"/>
  <pageSetup fitToHeight="1" fitToWidth="1" horizontalDpi="600" verticalDpi="600" orientation="landscape" paperSize="9" scale="58"/>
  <headerFooter scaleWithDoc="0">
    <oddFooter>&amp;C&amp;11 57</oddFooter>
  </headerFooter>
</worksheet>
</file>

<file path=xl/worksheets/sheet12.xml><?xml version="1.0" encoding="utf-8"?>
<worksheet xmlns="http://schemas.openxmlformats.org/spreadsheetml/2006/main" xmlns:r="http://schemas.openxmlformats.org/officeDocument/2006/relationships">
  <sheetPr>
    <tabColor rgb="FFFFFF00"/>
  </sheetPr>
  <dimension ref="A2:E5"/>
  <sheetViews>
    <sheetView workbookViewId="0" topLeftCell="A4">
      <selection activeCell="L44" sqref="L44"/>
    </sheetView>
  </sheetViews>
  <sheetFormatPr defaultColWidth="8.625" defaultRowHeight="14.25"/>
  <cols>
    <col min="3" max="3" width="36.875" style="0" customWidth="1"/>
    <col min="4" max="4" width="34.50390625" style="0" customWidth="1"/>
    <col min="5" max="5" width="30.25390625" style="0" customWidth="1"/>
  </cols>
  <sheetData>
    <row r="2" spans="1:5" ht="18" customHeight="1">
      <c r="A2" s="44" t="s">
        <v>66</v>
      </c>
      <c r="B2" s="44"/>
      <c r="C2" s="44">
        <v>1</v>
      </c>
      <c r="D2" s="44">
        <v>2</v>
      </c>
      <c r="E2" s="44">
        <v>3</v>
      </c>
    </row>
    <row r="3" spans="1:5" ht="45.75" customHeight="1">
      <c r="A3" s="45" t="s">
        <v>2</v>
      </c>
      <c r="B3" s="44" t="s">
        <v>67</v>
      </c>
      <c r="C3" s="11" t="s">
        <v>189</v>
      </c>
      <c r="D3" s="11" t="s">
        <v>260</v>
      </c>
      <c r="E3" s="11" t="s">
        <v>261</v>
      </c>
    </row>
    <row r="4" spans="1:5" ht="45.75" customHeight="1">
      <c r="A4" s="46"/>
      <c r="B4" s="44" t="s">
        <v>70</v>
      </c>
      <c r="C4" s="11"/>
      <c r="D4" s="11"/>
      <c r="E4" s="11"/>
    </row>
    <row r="5" spans="1:5" ht="45.75" customHeight="1">
      <c r="A5" s="48"/>
      <c r="B5" s="44" t="s">
        <v>71</v>
      </c>
      <c r="C5" s="49" t="s">
        <v>106</v>
      </c>
      <c r="D5" s="49" t="s">
        <v>106</v>
      </c>
      <c r="E5" s="80" t="s">
        <v>106</v>
      </c>
    </row>
  </sheetData>
  <sheetProtection password="CC2F" sheet="1" objects="1"/>
  <mergeCells count="2">
    <mergeCell ref="A2:B2"/>
    <mergeCell ref="A3:A5"/>
  </mergeCells>
  <printOptions/>
  <pageMargins left="0.7" right="0.7" top="0.75" bottom="0.75" header="0.3" footer="0.3"/>
  <pageSetup horizontalDpi="600" verticalDpi="600" orientation="landscape" paperSize="8"/>
</worksheet>
</file>

<file path=xl/worksheets/sheet13.xml><?xml version="1.0" encoding="utf-8"?>
<worksheet xmlns="http://schemas.openxmlformats.org/spreadsheetml/2006/main" xmlns:r="http://schemas.openxmlformats.org/officeDocument/2006/relationships">
  <sheetPr>
    <pageSetUpPr fitToPage="1"/>
  </sheetPr>
  <dimension ref="A1:X13"/>
  <sheetViews>
    <sheetView view="pageBreakPreview" zoomScale="120" zoomScaleSheetLayoutView="120" workbookViewId="0" topLeftCell="A1">
      <selection activeCell="A12" sqref="A12:X12"/>
    </sheetView>
  </sheetViews>
  <sheetFormatPr defaultColWidth="9.00390625" defaultRowHeight="14.25"/>
  <cols>
    <col min="1" max="1" width="6.125" style="0" customWidth="1"/>
    <col min="2" max="9" width="4.625" style="0" customWidth="1"/>
    <col min="10" max="17" width="8.50390625" style="0" customWidth="1"/>
    <col min="18" max="18" width="5.00390625" style="0" customWidth="1"/>
    <col min="19" max="24" width="6.875" style="0" customWidth="1"/>
  </cols>
  <sheetData>
    <row r="1" spans="1:24" ht="15" customHeight="1">
      <c r="A1" s="53" t="s">
        <v>262</v>
      </c>
      <c r="B1" s="53"/>
      <c r="C1" s="53"/>
      <c r="D1" s="53"/>
      <c r="E1" s="53"/>
      <c r="F1" s="53"/>
      <c r="G1" s="53"/>
      <c r="H1" s="53"/>
      <c r="I1" s="53"/>
      <c r="J1" s="53"/>
      <c r="K1" s="53"/>
      <c r="L1" s="53"/>
      <c r="M1" s="53"/>
      <c r="N1" s="53"/>
      <c r="O1" s="53"/>
      <c r="P1" s="53"/>
      <c r="Q1" s="53"/>
      <c r="R1" s="53"/>
      <c r="S1" s="53"/>
      <c r="T1" s="53"/>
      <c r="U1" s="53"/>
      <c r="V1" s="53"/>
      <c r="W1" s="53"/>
      <c r="X1" s="53"/>
    </row>
    <row r="2" spans="1:24" ht="10.5" customHeight="1">
      <c r="A2" s="53"/>
      <c r="B2" s="53"/>
      <c r="C2" s="53"/>
      <c r="D2" s="53"/>
      <c r="E2" s="53"/>
      <c r="F2" s="53"/>
      <c r="G2" s="53"/>
      <c r="H2" s="53"/>
      <c r="I2" s="53"/>
      <c r="J2" s="53"/>
      <c r="K2" s="53"/>
      <c r="L2" s="53"/>
      <c r="M2" s="53"/>
      <c r="N2" s="53"/>
      <c r="O2" s="53"/>
      <c r="P2" s="53"/>
      <c r="Q2" s="53"/>
      <c r="R2" s="53"/>
      <c r="S2" s="53"/>
      <c r="T2" s="53"/>
      <c r="U2" s="53"/>
      <c r="V2" s="53"/>
      <c r="W2" s="53"/>
      <c r="X2" s="53"/>
    </row>
    <row r="3" spans="1:24" ht="15" customHeight="1">
      <c r="A3" s="54" t="s">
        <v>263</v>
      </c>
      <c r="B3" s="54"/>
      <c r="C3" s="54"/>
      <c r="D3" s="54"/>
      <c r="E3" s="54"/>
      <c r="F3" s="54"/>
      <c r="G3" s="54"/>
      <c r="H3" s="54"/>
      <c r="I3" s="54"/>
      <c r="J3" s="54"/>
      <c r="K3" s="54"/>
      <c r="L3" s="54"/>
      <c r="M3" s="54"/>
      <c r="N3" s="54"/>
      <c r="O3" s="54"/>
      <c r="P3" s="54"/>
      <c r="Q3" s="54"/>
      <c r="R3" s="54"/>
      <c r="S3" s="54"/>
      <c r="T3" s="54"/>
      <c r="U3" s="54"/>
      <c r="V3" s="54"/>
      <c r="W3" s="54"/>
      <c r="X3" s="54"/>
    </row>
    <row r="4" spans="1:24" s="50" customFormat="1" ht="26.25" customHeight="1">
      <c r="A4" s="55" t="s">
        <v>2</v>
      </c>
      <c r="B4" s="56" t="s">
        <v>264</v>
      </c>
      <c r="C4" s="57"/>
      <c r="D4" s="57"/>
      <c r="E4" s="57"/>
      <c r="F4" s="58" t="s">
        <v>265</v>
      </c>
      <c r="G4" s="59"/>
      <c r="H4" s="59"/>
      <c r="I4" s="74" t="s">
        <v>266</v>
      </c>
      <c r="J4" s="63"/>
      <c r="K4" s="63"/>
      <c r="L4" s="63"/>
      <c r="M4" s="63"/>
      <c r="N4" s="63"/>
      <c r="O4" s="63"/>
      <c r="P4" s="63"/>
      <c r="Q4" s="61"/>
      <c r="R4" s="56" t="s">
        <v>267</v>
      </c>
      <c r="S4" s="57"/>
      <c r="T4" s="57"/>
      <c r="U4" s="57"/>
      <c r="V4" s="57"/>
      <c r="W4" s="57"/>
      <c r="X4" s="57"/>
    </row>
    <row r="5" spans="1:24" s="50" customFormat="1" ht="24" customHeight="1">
      <c r="A5" s="55"/>
      <c r="B5" s="60" t="s">
        <v>118</v>
      </c>
      <c r="C5" s="61" t="s">
        <v>12</v>
      </c>
      <c r="D5" s="62"/>
      <c r="E5" s="62"/>
      <c r="F5" s="60" t="s">
        <v>118</v>
      </c>
      <c r="G5" s="63" t="s">
        <v>12</v>
      </c>
      <c r="H5" s="61"/>
      <c r="I5" s="60" t="s">
        <v>118</v>
      </c>
      <c r="J5" s="61" t="s">
        <v>12</v>
      </c>
      <c r="K5" s="62"/>
      <c r="L5" s="62"/>
      <c r="M5" s="62"/>
      <c r="N5" s="62"/>
      <c r="O5" s="62"/>
      <c r="P5" s="62"/>
      <c r="Q5" s="62"/>
      <c r="R5" s="75" t="s">
        <v>118</v>
      </c>
      <c r="S5" s="63" t="s">
        <v>12</v>
      </c>
      <c r="T5" s="63"/>
      <c r="U5" s="63"/>
      <c r="V5" s="63"/>
      <c r="W5" s="63"/>
      <c r="X5" s="61"/>
    </row>
    <row r="6" spans="1:24" s="50" customFormat="1" ht="68.25" customHeight="1">
      <c r="A6" s="55"/>
      <c r="B6" s="64"/>
      <c r="C6" s="64" t="s">
        <v>268</v>
      </c>
      <c r="D6" s="64" t="s">
        <v>269</v>
      </c>
      <c r="E6" s="64" t="s">
        <v>270</v>
      </c>
      <c r="F6" s="64"/>
      <c r="G6" s="65" t="s">
        <v>271</v>
      </c>
      <c r="H6" s="64" t="s">
        <v>272</v>
      </c>
      <c r="I6" s="64"/>
      <c r="J6" s="64" t="s">
        <v>273</v>
      </c>
      <c r="K6" s="65" t="s">
        <v>274</v>
      </c>
      <c r="L6" s="64" t="s">
        <v>275</v>
      </c>
      <c r="M6" s="64" t="s">
        <v>276</v>
      </c>
      <c r="N6" s="64" t="s">
        <v>277</v>
      </c>
      <c r="O6" s="64" t="s">
        <v>278</v>
      </c>
      <c r="P6" s="64" t="s">
        <v>279</v>
      </c>
      <c r="Q6" s="64" t="s">
        <v>280</v>
      </c>
      <c r="R6" s="64"/>
      <c r="S6" s="66" t="s">
        <v>281</v>
      </c>
      <c r="T6" s="76" t="s">
        <v>282</v>
      </c>
      <c r="U6" s="77" t="s">
        <v>283</v>
      </c>
      <c r="V6" s="66" t="s">
        <v>284</v>
      </c>
      <c r="W6" s="66" t="s">
        <v>285</v>
      </c>
      <c r="X6" s="66" t="s">
        <v>280</v>
      </c>
    </row>
    <row r="7" spans="1:24" s="50" customFormat="1" ht="217.5" customHeight="1">
      <c r="A7" s="66"/>
      <c r="B7" s="64"/>
      <c r="C7" s="64"/>
      <c r="D7" s="64"/>
      <c r="E7" s="64"/>
      <c r="F7" s="64"/>
      <c r="G7" s="66"/>
      <c r="H7" s="64"/>
      <c r="I7" s="64"/>
      <c r="J7" s="64"/>
      <c r="K7" s="66"/>
      <c r="L7" s="64"/>
      <c r="M7" s="64"/>
      <c r="N7" s="64"/>
      <c r="O7" s="64"/>
      <c r="P7" s="64"/>
      <c r="Q7" s="64"/>
      <c r="R7" s="64"/>
      <c r="S7" s="64"/>
      <c r="T7" s="78"/>
      <c r="U7" s="79"/>
      <c r="V7" s="64"/>
      <c r="W7" s="64"/>
      <c r="X7" s="64"/>
    </row>
    <row r="8" spans="1:24" s="50" customFormat="1" ht="14.25">
      <c r="A8" s="62" t="s">
        <v>55</v>
      </c>
      <c r="B8" s="62" t="s">
        <v>96</v>
      </c>
      <c r="C8" s="62" t="s">
        <v>96</v>
      </c>
      <c r="D8" s="62" t="s">
        <v>96</v>
      </c>
      <c r="E8" s="62" t="s">
        <v>96</v>
      </c>
      <c r="F8" s="62" t="s">
        <v>96</v>
      </c>
      <c r="G8" s="62" t="s">
        <v>96</v>
      </c>
      <c r="H8" s="62" t="s">
        <v>96</v>
      </c>
      <c r="I8" s="62" t="s">
        <v>97</v>
      </c>
      <c r="J8" s="62" t="s">
        <v>97</v>
      </c>
      <c r="K8" s="62" t="s">
        <v>97</v>
      </c>
      <c r="L8" s="62" t="s">
        <v>97</v>
      </c>
      <c r="M8" s="62" t="s">
        <v>222</v>
      </c>
      <c r="N8" s="62" t="s">
        <v>97</v>
      </c>
      <c r="O8" s="62" t="s">
        <v>97</v>
      </c>
      <c r="P8" s="62" t="s">
        <v>97</v>
      </c>
      <c r="Q8" s="62" t="s">
        <v>97</v>
      </c>
      <c r="R8" s="62" t="s">
        <v>97</v>
      </c>
      <c r="S8" s="62" t="s">
        <v>97</v>
      </c>
      <c r="T8" s="62" t="s">
        <v>97</v>
      </c>
      <c r="U8" s="62" t="s">
        <v>97</v>
      </c>
      <c r="V8" s="62" t="s">
        <v>97</v>
      </c>
      <c r="W8" s="62" t="s">
        <v>97</v>
      </c>
      <c r="X8" s="62" t="s">
        <v>97</v>
      </c>
    </row>
    <row r="9" spans="1:24" s="50" customFormat="1" ht="14.25">
      <c r="A9" s="62" t="s">
        <v>58</v>
      </c>
      <c r="B9" s="10">
        <v>1</v>
      </c>
      <c r="C9" s="10">
        <v>2</v>
      </c>
      <c r="D9" s="10">
        <v>3</v>
      </c>
      <c r="E9" s="10">
        <v>4</v>
      </c>
      <c r="F9" s="10">
        <v>5</v>
      </c>
      <c r="G9" s="10">
        <v>6</v>
      </c>
      <c r="H9" s="10">
        <v>7</v>
      </c>
      <c r="I9" s="10">
        <v>8</v>
      </c>
      <c r="J9" s="10">
        <v>9</v>
      </c>
      <c r="K9" s="10">
        <v>10</v>
      </c>
      <c r="L9" s="10">
        <v>11</v>
      </c>
      <c r="M9" s="10">
        <v>12</v>
      </c>
      <c r="N9" s="10">
        <v>13</v>
      </c>
      <c r="O9" s="10">
        <v>14</v>
      </c>
      <c r="P9" s="10">
        <v>15</v>
      </c>
      <c r="Q9" s="10">
        <v>16</v>
      </c>
      <c r="R9" s="10">
        <v>17</v>
      </c>
      <c r="S9" s="10">
        <v>18</v>
      </c>
      <c r="T9" s="10">
        <v>19</v>
      </c>
      <c r="U9" s="10">
        <v>20</v>
      </c>
      <c r="V9" s="10">
        <v>21</v>
      </c>
      <c r="W9" s="10">
        <v>22</v>
      </c>
      <c r="X9" s="10">
        <v>23</v>
      </c>
    </row>
    <row r="10" spans="1:24" s="51" customFormat="1" ht="12">
      <c r="A10" s="67" t="s">
        <v>59</v>
      </c>
      <c r="B10" s="68">
        <f>C10+D10+E10</f>
        <v>135</v>
      </c>
      <c r="C10" s="69">
        <v>20</v>
      </c>
      <c r="D10" s="69">
        <v>115</v>
      </c>
      <c r="E10" s="69">
        <v>0</v>
      </c>
      <c r="F10" s="69">
        <v>22</v>
      </c>
      <c r="G10" s="69">
        <v>22</v>
      </c>
      <c r="H10" s="69">
        <v>0</v>
      </c>
      <c r="I10" s="68">
        <f>SUM(J10:Q10)</f>
        <v>2093</v>
      </c>
      <c r="J10" s="69">
        <v>605</v>
      </c>
      <c r="K10" s="69">
        <v>301</v>
      </c>
      <c r="L10" s="69">
        <v>810</v>
      </c>
      <c r="M10" s="69">
        <v>30</v>
      </c>
      <c r="N10" s="69">
        <v>321</v>
      </c>
      <c r="O10" s="69">
        <v>25</v>
      </c>
      <c r="P10" s="69">
        <v>0</v>
      </c>
      <c r="Q10" s="69">
        <v>1</v>
      </c>
      <c r="R10" s="68">
        <f>SUM(S10:X10)</f>
        <v>301</v>
      </c>
      <c r="S10" s="69"/>
      <c r="T10" s="69">
        <v>31</v>
      </c>
      <c r="U10" s="69">
        <v>101</v>
      </c>
      <c r="V10" s="69">
        <v>89</v>
      </c>
      <c r="W10" s="69">
        <v>70</v>
      </c>
      <c r="X10" s="69">
        <v>10</v>
      </c>
    </row>
    <row r="11" spans="1:24" s="52" customFormat="1" ht="24" hidden="1">
      <c r="A11" s="70" t="s">
        <v>152</v>
      </c>
      <c r="B11" s="71">
        <f>C10+D10+E10-B10</f>
        <v>0</v>
      </c>
      <c r="C11" s="72" t="s">
        <v>286</v>
      </c>
      <c r="D11" s="72"/>
      <c r="E11" s="72"/>
      <c r="F11" s="72">
        <f>F10-H10-G10</f>
        <v>0</v>
      </c>
      <c r="G11" s="72"/>
      <c r="H11" s="72" t="s">
        <v>287</v>
      </c>
      <c r="I11" s="71">
        <f>SUM(J10:Q10)-I10</f>
        <v>0</v>
      </c>
      <c r="J11" s="72" t="s">
        <v>286</v>
      </c>
      <c r="K11" s="72"/>
      <c r="L11" s="72"/>
      <c r="M11" s="72"/>
      <c r="N11" s="72"/>
      <c r="O11" s="72"/>
      <c r="P11" s="72"/>
      <c r="Q11" s="72"/>
      <c r="R11" s="71">
        <f>SUM(S10:X10)-R10</f>
        <v>0</v>
      </c>
      <c r="S11" s="72" t="s">
        <v>286</v>
      </c>
      <c r="T11" s="72"/>
      <c r="U11" s="72"/>
      <c r="V11" s="72"/>
      <c r="W11" s="72"/>
      <c r="X11" s="72"/>
    </row>
    <row r="12" spans="1:24" ht="14.25">
      <c r="A12" s="73" t="s">
        <v>288</v>
      </c>
      <c r="B12" s="73"/>
      <c r="C12" s="73"/>
      <c r="D12" s="73"/>
      <c r="E12" s="73"/>
      <c r="F12" s="73"/>
      <c r="G12" s="73"/>
      <c r="H12" s="73"/>
      <c r="I12" s="73"/>
      <c r="J12" s="73"/>
      <c r="K12" s="73"/>
      <c r="L12" s="73"/>
      <c r="M12" s="73"/>
      <c r="N12" s="73"/>
      <c r="O12" s="73"/>
      <c r="P12" s="73"/>
      <c r="Q12" s="73"/>
      <c r="R12" s="73"/>
      <c r="S12" s="73"/>
      <c r="T12" s="73"/>
      <c r="U12" s="73"/>
      <c r="V12" s="73"/>
      <c r="W12" s="73"/>
      <c r="X12" s="73"/>
    </row>
    <row r="13" spans="1:24" ht="90.75" customHeight="1">
      <c r="A13" s="13" t="s">
        <v>289</v>
      </c>
      <c r="B13" s="13"/>
      <c r="C13" s="13"/>
      <c r="D13" s="13"/>
      <c r="E13" s="13"/>
      <c r="F13" s="13"/>
      <c r="G13" s="13"/>
      <c r="H13" s="13"/>
      <c r="I13" s="13"/>
      <c r="J13" s="13"/>
      <c r="K13" s="13"/>
      <c r="L13" s="13"/>
      <c r="M13" s="13"/>
      <c r="N13" s="13"/>
      <c r="O13" s="13"/>
      <c r="P13" s="13"/>
      <c r="Q13" s="13"/>
      <c r="R13" s="13"/>
      <c r="S13" s="13"/>
      <c r="T13" s="13"/>
      <c r="U13" s="13"/>
      <c r="V13" s="13"/>
      <c r="W13" s="13"/>
      <c r="X13" s="13"/>
    </row>
  </sheetData>
  <sheetProtection password="CC2F" sheet="1" formatCells="0" formatColumns="0" formatRows="0" insertRows="0" sort="0" autoFilter="0" pivotTables="0"/>
  <protectedRanges>
    <protectedRange sqref="A3" name="区域6"/>
    <protectedRange sqref="A12" name="区域5"/>
    <protectedRange sqref="S10:X10" name="区域4"/>
    <protectedRange sqref="J10:Q10" name="区域3"/>
    <protectedRange sqref="C10:H10" name="区域2"/>
    <protectedRange sqref="A10" name="区域1"/>
    <protectedRange sqref="J10:Q10" name="区域3_1"/>
    <protectedRange sqref="S10:X10" name="区域4_1"/>
  </protectedRanges>
  <mergeCells count="36">
    <mergeCell ref="A3:X3"/>
    <mergeCell ref="B4:E4"/>
    <mergeCell ref="F4:H4"/>
    <mergeCell ref="I4:Q4"/>
    <mergeCell ref="R4:X4"/>
    <mergeCell ref="C5:E5"/>
    <mergeCell ref="G5:H5"/>
    <mergeCell ref="J5:Q5"/>
    <mergeCell ref="S5:X5"/>
    <mergeCell ref="A12:X12"/>
    <mergeCell ref="A13:X13"/>
    <mergeCell ref="A4:A7"/>
    <mergeCell ref="B5:B7"/>
    <mergeCell ref="C6:C7"/>
    <mergeCell ref="D6:D7"/>
    <mergeCell ref="E6:E7"/>
    <mergeCell ref="F5:F7"/>
    <mergeCell ref="G6:G7"/>
    <mergeCell ref="H6:H7"/>
    <mergeCell ref="I5:I7"/>
    <mergeCell ref="J6:J7"/>
    <mergeCell ref="K6:K7"/>
    <mergeCell ref="L6:L7"/>
    <mergeCell ref="M6:M7"/>
    <mergeCell ref="N6:N7"/>
    <mergeCell ref="O6:O7"/>
    <mergeCell ref="P6:P7"/>
    <mergeCell ref="Q6:Q7"/>
    <mergeCell ref="R5:R7"/>
    <mergeCell ref="S6:S7"/>
    <mergeCell ref="T6:T7"/>
    <mergeCell ref="U6:U7"/>
    <mergeCell ref="V6:V7"/>
    <mergeCell ref="W6:W7"/>
    <mergeCell ref="X6:X7"/>
    <mergeCell ref="A1:X2"/>
  </mergeCells>
  <printOptions horizontalCentered="1" verticalCentered="1"/>
  <pageMargins left="0.59" right="0.59" top="0.7900000000000001" bottom="0.7900000000000001" header="0.59" footer="0.59"/>
  <pageSetup fitToHeight="1" fitToWidth="1" horizontalDpi="600" verticalDpi="600" orientation="landscape" paperSize="8"/>
  <headerFooter scaleWithDoc="0">
    <oddFooter>&amp;C&amp;11 58</oddFooter>
  </headerFooter>
</worksheet>
</file>

<file path=xl/worksheets/sheet14.xml><?xml version="1.0" encoding="utf-8"?>
<worksheet xmlns="http://schemas.openxmlformats.org/spreadsheetml/2006/main" xmlns:r="http://schemas.openxmlformats.org/officeDocument/2006/relationships">
  <sheetPr>
    <tabColor rgb="FFFFFF00"/>
  </sheetPr>
  <dimension ref="A2:F5"/>
  <sheetViews>
    <sheetView workbookViewId="0" topLeftCell="B1">
      <selection activeCell="E7" sqref="E7"/>
    </sheetView>
  </sheetViews>
  <sheetFormatPr defaultColWidth="8.625" defaultRowHeight="14.25"/>
  <cols>
    <col min="3" max="3" width="32.875" style="0" customWidth="1"/>
    <col min="4" max="4" width="28.875" style="0" customWidth="1"/>
    <col min="5" max="5" width="26.875" style="0" customWidth="1"/>
    <col min="6" max="6" width="49.75390625" style="0" customWidth="1"/>
  </cols>
  <sheetData>
    <row r="2" spans="1:6" ht="18" customHeight="1">
      <c r="A2" s="44" t="s">
        <v>66</v>
      </c>
      <c r="B2" s="44"/>
      <c r="C2" s="44">
        <v>1</v>
      </c>
      <c r="D2" s="44">
        <v>2</v>
      </c>
      <c r="E2" s="44">
        <v>3</v>
      </c>
      <c r="F2" s="44">
        <v>4</v>
      </c>
    </row>
    <row r="3" spans="1:6" ht="45.75" customHeight="1">
      <c r="A3" s="45" t="s">
        <v>2</v>
      </c>
      <c r="B3" s="44" t="s">
        <v>67</v>
      </c>
      <c r="C3" s="11" t="s">
        <v>290</v>
      </c>
      <c r="D3" s="11" t="s">
        <v>291</v>
      </c>
      <c r="E3" s="11" t="s">
        <v>292</v>
      </c>
      <c r="F3" s="11" t="s">
        <v>192</v>
      </c>
    </row>
    <row r="4" spans="1:6" ht="45.75" customHeight="1">
      <c r="A4" s="46"/>
      <c r="B4" s="44" t="s">
        <v>70</v>
      </c>
      <c r="C4" s="11"/>
      <c r="D4" s="11"/>
      <c r="E4" s="11"/>
      <c r="F4" s="47"/>
    </row>
    <row r="5" spans="1:6" ht="45.75" customHeight="1">
      <c r="A5" s="48"/>
      <c r="B5" s="44" t="s">
        <v>71</v>
      </c>
      <c r="C5" s="49" t="s">
        <v>106</v>
      </c>
      <c r="D5" s="49" t="str">
        <f>IF('7、公职律师公司律师表'!F11&lt;0,"错误","正确")</f>
        <v>正确</v>
      </c>
      <c r="E5" s="49" t="s">
        <v>106</v>
      </c>
      <c r="F5" s="49" t="s">
        <v>106</v>
      </c>
    </row>
  </sheetData>
  <sheetProtection password="CC2F" sheet="1" objects="1"/>
  <mergeCells count="2">
    <mergeCell ref="A2:B2"/>
    <mergeCell ref="A3:A5"/>
  </mergeCells>
  <conditionalFormatting sqref="C5:F5">
    <cfRule type="expression" priority="1" dxfId="0" stopIfTrue="1">
      <formula>NOT(ISERROR(SEARCH("错误",C5)))</formula>
    </cfRule>
  </conditionalFormatting>
  <printOptions/>
  <pageMargins left="0.7" right="0.7" top="0.75" bottom="0.75" header="0.3" footer="0.3"/>
  <pageSetup horizontalDpi="600" verticalDpi="600" orientation="landscape" paperSize="8"/>
</worksheet>
</file>

<file path=xl/worksheets/sheet15.xml><?xml version="1.0" encoding="utf-8"?>
<worksheet xmlns="http://schemas.openxmlformats.org/spreadsheetml/2006/main" xmlns:r="http://schemas.openxmlformats.org/officeDocument/2006/relationships">
  <sheetPr>
    <pageSetUpPr fitToPage="1"/>
  </sheetPr>
  <dimension ref="A1:BE16"/>
  <sheetViews>
    <sheetView view="pageBreakPreview" zoomScale="120" zoomScaleSheetLayoutView="120" workbookViewId="0" topLeftCell="A1">
      <selection activeCell="A15" sqref="A15:BE15"/>
    </sheetView>
  </sheetViews>
  <sheetFormatPr defaultColWidth="9.00390625" defaultRowHeight="14.25"/>
  <cols>
    <col min="1" max="1" width="5.625" style="0" customWidth="1"/>
    <col min="2" max="57" width="3.625" style="0" customWidth="1"/>
  </cols>
  <sheetData>
    <row r="1" spans="1:57" ht="20.25">
      <c r="A1" s="21" t="s">
        <v>293</v>
      </c>
      <c r="B1" s="21"/>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row>
    <row r="2" spans="1:57" ht="14.25">
      <c r="A2" s="3" t="s">
        <v>294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row>
    <row r="3" spans="1:57" ht="27" customHeight="1">
      <c r="A3" s="7" t="s">
        <v>2</v>
      </c>
      <c r="B3" s="23" t="s">
        <v>295</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15"/>
      <c r="AL3" s="10" t="s">
        <v>296</v>
      </c>
      <c r="AM3" s="10"/>
      <c r="AN3" s="10"/>
      <c r="AO3" s="10" t="s">
        <v>297</v>
      </c>
      <c r="AP3" s="10"/>
      <c r="AQ3" s="10"/>
      <c r="AR3" s="10"/>
      <c r="AS3" s="10"/>
      <c r="AT3" s="10"/>
      <c r="AU3" s="10"/>
      <c r="AV3" s="10"/>
      <c r="AW3" s="10"/>
      <c r="AX3" s="10"/>
      <c r="AY3" s="10" t="s">
        <v>298</v>
      </c>
      <c r="AZ3" s="10"/>
      <c r="BA3" s="10"/>
      <c r="BB3" s="10"/>
      <c r="BC3" s="10"/>
      <c r="BD3" s="10"/>
      <c r="BE3" s="10"/>
    </row>
    <row r="4" spans="1:57" ht="36.75" customHeight="1">
      <c r="A4" s="7"/>
      <c r="B4" s="10" t="s">
        <v>299</v>
      </c>
      <c r="C4" s="10"/>
      <c r="D4" s="10"/>
      <c r="E4" s="10"/>
      <c r="F4" s="10"/>
      <c r="G4" s="10"/>
      <c r="H4" s="10"/>
      <c r="I4" s="10"/>
      <c r="J4" s="10"/>
      <c r="K4" s="10" t="s">
        <v>300</v>
      </c>
      <c r="L4" s="10"/>
      <c r="M4" s="10"/>
      <c r="N4" s="10"/>
      <c r="O4" s="10"/>
      <c r="P4" s="10" t="s">
        <v>301</v>
      </c>
      <c r="Q4" s="10"/>
      <c r="R4" s="10"/>
      <c r="S4" s="10"/>
      <c r="T4" s="23" t="s">
        <v>302</v>
      </c>
      <c r="U4" s="9"/>
      <c r="V4" s="9"/>
      <c r="W4" s="9"/>
      <c r="X4" s="9"/>
      <c r="Y4" s="9"/>
      <c r="Z4" s="9"/>
      <c r="AA4" s="9"/>
      <c r="AB4" s="9"/>
      <c r="AC4" s="23" t="s">
        <v>303</v>
      </c>
      <c r="AD4" s="9"/>
      <c r="AE4" s="9"/>
      <c r="AF4" s="9"/>
      <c r="AG4" s="9"/>
      <c r="AH4" s="9"/>
      <c r="AI4" s="9"/>
      <c r="AJ4" s="9"/>
      <c r="AK4" s="15"/>
      <c r="AL4" s="10"/>
      <c r="AM4" s="10"/>
      <c r="AN4" s="10"/>
      <c r="AO4" s="10" t="s">
        <v>304</v>
      </c>
      <c r="AP4" s="10"/>
      <c r="AQ4" s="10"/>
      <c r="AR4" s="10"/>
      <c r="AS4" s="10"/>
      <c r="AT4" s="10"/>
      <c r="AU4" s="10" t="s">
        <v>305</v>
      </c>
      <c r="AV4" s="10"/>
      <c r="AW4" s="10"/>
      <c r="AX4" s="7" t="s">
        <v>306</v>
      </c>
      <c r="AY4" s="10" t="s">
        <v>307</v>
      </c>
      <c r="AZ4" s="10"/>
      <c r="BA4" s="10"/>
      <c r="BB4" s="10"/>
      <c r="BC4" s="10"/>
      <c r="BD4" s="7" t="s">
        <v>308</v>
      </c>
      <c r="BE4" s="7" t="s">
        <v>306</v>
      </c>
    </row>
    <row r="5" spans="1:57" ht="14.25" customHeight="1">
      <c r="A5" s="7"/>
      <c r="B5" s="7" t="s">
        <v>11</v>
      </c>
      <c r="C5" s="7" t="s">
        <v>309</v>
      </c>
      <c r="D5" s="7" t="s">
        <v>310</v>
      </c>
      <c r="E5" s="7" t="s">
        <v>311</v>
      </c>
      <c r="F5" s="7" t="s">
        <v>312</v>
      </c>
      <c r="G5" s="7" t="s">
        <v>313</v>
      </c>
      <c r="H5" s="7" t="s">
        <v>314</v>
      </c>
      <c r="I5" s="7" t="s">
        <v>315</v>
      </c>
      <c r="J5" s="7" t="s">
        <v>95</v>
      </c>
      <c r="K5" s="7" t="s">
        <v>45</v>
      </c>
      <c r="L5" s="7" t="s">
        <v>40</v>
      </c>
      <c r="M5" s="7" t="s">
        <v>316</v>
      </c>
      <c r="N5" s="7" t="s">
        <v>317</v>
      </c>
      <c r="O5" s="7" t="s">
        <v>318</v>
      </c>
      <c r="P5" s="7" t="s">
        <v>45</v>
      </c>
      <c r="Q5" s="7" t="s">
        <v>40</v>
      </c>
      <c r="R5" s="7" t="s">
        <v>317</v>
      </c>
      <c r="S5" s="7" t="s">
        <v>49</v>
      </c>
      <c r="T5" s="7" t="s">
        <v>11</v>
      </c>
      <c r="U5" s="7" t="s">
        <v>309</v>
      </c>
      <c r="V5" s="7" t="s">
        <v>310</v>
      </c>
      <c r="W5" s="7" t="s">
        <v>311</v>
      </c>
      <c r="X5" s="7" t="s">
        <v>312</v>
      </c>
      <c r="Y5" s="7" t="s">
        <v>313</v>
      </c>
      <c r="Z5" s="7" t="s">
        <v>314</v>
      </c>
      <c r="AA5" s="7" t="s">
        <v>315</v>
      </c>
      <c r="AB5" s="7" t="s">
        <v>95</v>
      </c>
      <c r="AC5" s="7" t="s">
        <v>11</v>
      </c>
      <c r="AD5" s="7" t="s">
        <v>309</v>
      </c>
      <c r="AE5" s="7" t="s">
        <v>310</v>
      </c>
      <c r="AF5" s="7" t="s">
        <v>311</v>
      </c>
      <c r="AG5" s="7" t="s">
        <v>312</v>
      </c>
      <c r="AH5" s="7" t="s">
        <v>313</v>
      </c>
      <c r="AI5" s="7" t="s">
        <v>314</v>
      </c>
      <c r="AJ5" s="7" t="s">
        <v>315</v>
      </c>
      <c r="AK5" s="7" t="s">
        <v>95</v>
      </c>
      <c r="AL5" s="7" t="s">
        <v>314</v>
      </c>
      <c r="AM5" s="7" t="s">
        <v>319</v>
      </c>
      <c r="AN5" s="7" t="s">
        <v>315</v>
      </c>
      <c r="AO5" s="8" t="s">
        <v>320</v>
      </c>
      <c r="AP5" s="15" t="s">
        <v>12</v>
      </c>
      <c r="AQ5" s="10"/>
      <c r="AR5" s="10"/>
      <c r="AS5" s="10"/>
      <c r="AT5" s="10"/>
      <c r="AU5" s="7" t="s">
        <v>321</v>
      </c>
      <c r="AV5" s="7" t="s">
        <v>322</v>
      </c>
      <c r="AW5" s="7" t="s">
        <v>95</v>
      </c>
      <c r="AX5" s="7"/>
      <c r="AY5" s="7" t="s">
        <v>118</v>
      </c>
      <c r="AZ5" s="7" t="s">
        <v>309</v>
      </c>
      <c r="BA5" s="7" t="s">
        <v>323</v>
      </c>
      <c r="BB5" s="7" t="s">
        <v>324</v>
      </c>
      <c r="BC5" s="7" t="s">
        <v>95</v>
      </c>
      <c r="BD5" s="7"/>
      <c r="BE5" s="7"/>
    </row>
    <row r="6" spans="1:57" ht="27" customHeight="1">
      <c r="A6" s="7"/>
      <c r="B6" s="7"/>
      <c r="C6" s="7"/>
      <c r="D6" s="24"/>
      <c r="E6" s="24"/>
      <c r="F6" s="24"/>
      <c r="G6" s="24"/>
      <c r="H6" s="24"/>
      <c r="I6" s="7"/>
      <c r="J6" s="7"/>
      <c r="K6" s="7"/>
      <c r="L6" s="7"/>
      <c r="M6" s="7"/>
      <c r="N6" s="7"/>
      <c r="O6" s="7"/>
      <c r="P6" s="7"/>
      <c r="Q6" s="7"/>
      <c r="R6" s="7"/>
      <c r="S6" s="7"/>
      <c r="T6" s="7"/>
      <c r="U6" s="7"/>
      <c r="V6" s="24"/>
      <c r="W6" s="24"/>
      <c r="X6" s="24"/>
      <c r="Y6" s="24"/>
      <c r="Z6" s="24"/>
      <c r="AA6" s="7"/>
      <c r="AB6" s="7"/>
      <c r="AC6" s="7"/>
      <c r="AD6" s="7"/>
      <c r="AE6" s="24"/>
      <c r="AF6" s="24"/>
      <c r="AG6" s="24"/>
      <c r="AH6" s="24"/>
      <c r="AI6" s="24"/>
      <c r="AJ6" s="7"/>
      <c r="AK6" s="7"/>
      <c r="AL6" s="7"/>
      <c r="AM6" s="7"/>
      <c r="AN6" s="7"/>
      <c r="AO6" s="7"/>
      <c r="AP6" s="7" t="s">
        <v>325</v>
      </c>
      <c r="AQ6" s="7" t="s">
        <v>33</v>
      </c>
      <c r="AR6" s="7" t="s">
        <v>326</v>
      </c>
      <c r="AS6" s="7" t="s">
        <v>327</v>
      </c>
      <c r="AT6" s="7" t="s">
        <v>95</v>
      </c>
      <c r="AU6" s="7"/>
      <c r="AV6" s="7"/>
      <c r="AW6" s="7"/>
      <c r="AX6" s="7"/>
      <c r="AY6" s="7"/>
      <c r="AZ6" s="7"/>
      <c r="BA6" s="7"/>
      <c r="BB6" s="7"/>
      <c r="BC6" s="7"/>
      <c r="BD6" s="7"/>
      <c r="BE6" s="7"/>
    </row>
    <row r="7" spans="1:57" ht="14.25">
      <c r="A7" s="7"/>
      <c r="B7" s="7"/>
      <c r="C7" s="7"/>
      <c r="D7" s="24"/>
      <c r="E7" s="24"/>
      <c r="F7" s="24"/>
      <c r="G7" s="24"/>
      <c r="H7" s="24"/>
      <c r="I7" s="7"/>
      <c r="J7" s="7"/>
      <c r="K7" s="7"/>
      <c r="L7" s="7"/>
      <c r="M7" s="7"/>
      <c r="N7" s="7"/>
      <c r="O7" s="7"/>
      <c r="P7" s="7"/>
      <c r="Q7" s="7"/>
      <c r="R7" s="7"/>
      <c r="S7" s="7"/>
      <c r="T7" s="7"/>
      <c r="U7" s="7"/>
      <c r="V7" s="24"/>
      <c r="W7" s="24"/>
      <c r="X7" s="24"/>
      <c r="Y7" s="24"/>
      <c r="Z7" s="24"/>
      <c r="AA7" s="7"/>
      <c r="AB7" s="7"/>
      <c r="AC7" s="7"/>
      <c r="AD7" s="7"/>
      <c r="AE7" s="24"/>
      <c r="AF7" s="24"/>
      <c r="AG7" s="24"/>
      <c r="AH7" s="24"/>
      <c r="AI7" s="24"/>
      <c r="AJ7" s="7"/>
      <c r="AK7" s="7"/>
      <c r="AL7" s="7"/>
      <c r="AM7" s="7"/>
      <c r="AN7" s="7"/>
      <c r="AO7" s="7"/>
      <c r="AP7" s="7"/>
      <c r="AQ7" s="7"/>
      <c r="AR7" s="7"/>
      <c r="AS7" s="7"/>
      <c r="AT7" s="7"/>
      <c r="AU7" s="7"/>
      <c r="AV7" s="7"/>
      <c r="AW7" s="7"/>
      <c r="AX7" s="7"/>
      <c r="AY7" s="7"/>
      <c r="AZ7" s="7"/>
      <c r="BA7" s="7"/>
      <c r="BB7" s="7"/>
      <c r="BC7" s="7"/>
      <c r="BD7" s="7"/>
      <c r="BE7" s="7"/>
    </row>
    <row r="8" spans="1:57" ht="14.25">
      <c r="A8" s="7"/>
      <c r="B8" s="7"/>
      <c r="C8" s="7"/>
      <c r="D8" s="24"/>
      <c r="E8" s="24"/>
      <c r="F8" s="24"/>
      <c r="G8" s="24"/>
      <c r="H8" s="24"/>
      <c r="I8" s="7"/>
      <c r="J8" s="7"/>
      <c r="K8" s="7"/>
      <c r="L8" s="7"/>
      <c r="M8" s="7"/>
      <c r="N8" s="7"/>
      <c r="O8" s="7"/>
      <c r="P8" s="7"/>
      <c r="Q8" s="7"/>
      <c r="R8" s="7"/>
      <c r="S8" s="7"/>
      <c r="T8" s="7"/>
      <c r="U8" s="7"/>
      <c r="V8" s="24"/>
      <c r="W8" s="24"/>
      <c r="X8" s="24"/>
      <c r="Y8" s="24"/>
      <c r="Z8" s="24"/>
      <c r="AA8" s="7"/>
      <c r="AB8" s="7"/>
      <c r="AC8" s="7"/>
      <c r="AD8" s="7"/>
      <c r="AE8" s="24"/>
      <c r="AF8" s="24"/>
      <c r="AG8" s="24"/>
      <c r="AH8" s="24"/>
      <c r="AI8" s="24"/>
      <c r="AJ8" s="7"/>
      <c r="AK8" s="7"/>
      <c r="AL8" s="7"/>
      <c r="AM8" s="7"/>
      <c r="AN8" s="7"/>
      <c r="AO8" s="7"/>
      <c r="AP8" s="7"/>
      <c r="AQ8" s="7"/>
      <c r="AR8" s="7"/>
      <c r="AS8" s="7"/>
      <c r="AT8" s="7"/>
      <c r="AU8" s="7"/>
      <c r="AV8" s="7"/>
      <c r="AW8" s="7"/>
      <c r="AX8" s="7"/>
      <c r="AY8" s="7"/>
      <c r="AZ8" s="7"/>
      <c r="BA8" s="7"/>
      <c r="BB8" s="7"/>
      <c r="BC8" s="7"/>
      <c r="BD8" s="7"/>
      <c r="BE8" s="7"/>
    </row>
    <row r="9" spans="1:57" ht="14.25">
      <c r="A9" s="7"/>
      <c r="B9" s="7"/>
      <c r="C9" s="7"/>
      <c r="D9" s="24"/>
      <c r="E9" s="24"/>
      <c r="F9" s="24"/>
      <c r="G9" s="24"/>
      <c r="H9" s="24"/>
      <c r="I9" s="7"/>
      <c r="J9" s="7"/>
      <c r="K9" s="7"/>
      <c r="L9" s="7"/>
      <c r="M9" s="7"/>
      <c r="N9" s="7"/>
      <c r="O9" s="7"/>
      <c r="P9" s="7"/>
      <c r="Q9" s="7"/>
      <c r="R9" s="7"/>
      <c r="S9" s="7"/>
      <c r="T9" s="7"/>
      <c r="U9" s="7"/>
      <c r="V9" s="24"/>
      <c r="W9" s="24"/>
      <c r="X9" s="24"/>
      <c r="Y9" s="24"/>
      <c r="Z9" s="24"/>
      <c r="AA9" s="7"/>
      <c r="AB9" s="7"/>
      <c r="AC9" s="7"/>
      <c r="AD9" s="7"/>
      <c r="AE9" s="24"/>
      <c r="AF9" s="24"/>
      <c r="AG9" s="24"/>
      <c r="AH9" s="24"/>
      <c r="AI9" s="24"/>
      <c r="AJ9" s="7"/>
      <c r="AK9" s="7"/>
      <c r="AL9" s="7"/>
      <c r="AM9" s="7"/>
      <c r="AN9" s="7"/>
      <c r="AO9" s="7"/>
      <c r="AP9" s="7"/>
      <c r="AQ9" s="7"/>
      <c r="AR9" s="7"/>
      <c r="AS9" s="7"/>
      <c r="AT9" s="7"/>
      <c r="AU9" s="7"/>
      <c r="AV9" s="7"/>
      <c r="AW9" s="7"/>
      <c r="AX9" s="7"/>
      <c r="AY9" s="7"/>
      <c r="AZ9" s="7"/>
      <c r="BA9" s="7"/>
      <c r="BB9" s="7"/>
      <c r="BC9" s="7"/>
      <c r="BD9" s="7"/>
      <c r="BE9" s="7"/>
    </row>
    <row r="10" spans="1:57" ht="81" customHeight="1">
      <c r="A10" s="7"/>
      <c r="B10" s="7"/>
      <c r="C10" s="7"/>
      <c r="D10" s="24"/>
      <c r="E10" s="24"/>
      <c r="F10" s="24"/>
      <c r="G10" s="24"/>
      <c r="H10" s="24"/>
      <c r="I10" s="7"/>
      <c r="J10" s="7"/>
      <c r="K10" s="7"/>
      <c r="L10" s="7"/>
      <c r="M10" s="7"/>
      <c r="N10" s="7"/>
      <c r="O10" s="7"/>
      <c r="P10" s="7"/>
      <c r="Q10" s="7"/>
      <c r="R10" s="7"/>
      <c r="S10" s="7"/>
      <c r="T10" s="7"/>
      <c r="U10" s="7"/>
      <c r="V10" s="24"/>
      <c r="W10" s="24"/>
      <c r="X10" s="24"/>
      <c r="Y10" s="24"/>
      <c r="Z10" s="24"/>
      <c r="AA10" s="7"/>
      <c r="AB10" s="7"/>
      <c r="AC10" s="7"/>
      <c r="AD10" s="7"/>
      <c r="AE10" s="24"/>
      <c r="AF10" s="24"/>
      <c r="AG10" s="24"/>
      <c r="AH10" s="24"/>
      <c r="AI10" s="24"/>
      <c r="AJ10" s="7"/>
      <c r="AK10" s="7"/>
      <c r="AL10" s="7"/>
      <c r="AM10" s="7"/>
      <c r="AN10" s="7"/>
      <c r="AO10" s="7"/>
      <c r="AP10" s="7"/>
      <c r="AQ10" s="7"/>
      <c r="AR10" s="7"/>
      <c r="AS10" s="7"/>
      <c r="AT10" s="7"/>
      <c r="AU10" s="7"/>
      <c r="AV10" s="7"/>
      <c r="AW10" s="7"/>
      <c r="AX10" s="7"/>
      <c r="AY10" s="7"/>
      <c r="AZ10" s="7"/>
      <c r="BA10" s="7"/>
      <c r="BB10" s="7"/>
      <c r="BC10" s="7"/>
      <c r="BD10" s="7"/>
      <c r="BE10" s="7"/>
    </row>
    <row r="11" spans="1:57" ht="24">
      <c r="A11" s="10" t="s">
        <v>55</v>
      </c>
      <c r="B11" s="10" t="s">
        <v>222</v>
      </c>
      <c r="C11" s="10" t="s">
        <v>222</v>
      </c>
      <c r="D11" s="10" t="s">
        <v>222</v>
      </c>
      <c r="E11" s="10" t="s">
        <v>222</v>
      </c>
      <c r="F11" s="10" t="s">
        <v>222</v>
      </c>
      <c r="G11" s="10" t="s">
        <v>222</v>
      </c>
      <c r="H11" s="10" t="s">
        <v>222</v>
      </c>
      <c r="I11" s="10" t="s">
        <v>222</v>
      </c>
      <c r="J11" s="10" t="s">
        <v>222</v>
      </c>
      <c r="K11" s="10" t="s">
        <v>222</v>
      </c>
      <c r="L11" s="10" t="s">
        <v>222</v>
      </c>
      <c r="M11" s="10" t="s">
        <v>222</v>
      </c>
      <c r="N11" s="10" t="s">
        <v>222</v>
      </c>
      <c r="O11" s="10" t="s">
        <v>222</v>
      </c>
      <c r="P11" s="10" t="s">
        <v>56</v>
      </c>
      <c r="Q11" s="10" t="s">
        <v>56</v>
      </c>
      <c r="R11" s="10" t="s">
        <v>56</v>
      </c>
      <c r="S11" s="10" t="s">
        <v>56</v>
      </c>
      <c r="T11" s="36" t="s">
        <v>56</v>
      </c>
      <c r="U11" s="36" t="s">
        <v>56</v>
      </c>
      <c r="V11" s="36" t="s">
        <v>56</v>
      </c>
      <c r="W11" s="36" t="s">
        <v>56</v>
      </c>
      <c r="X11" s="36" t="s">
        <v>56</v>
      </c>
      <c r="Y11" s="36" t="s">
        <v>56</v>
      </c>
      <c r="Z11" s="36" t="s">
        <v>56</v>
      </c>
      <c r="AA11" s="36" t="s">
        <v>56</v>
      </c>
      <c r="AB11" s="36" t="s">
        <v>56</v>
      </c>
      <c r="AC11" s="36" t="s">
        <v>98</v>
      </c>
      <c r="AD11" s="36" t="s">
        <v>98</v>
      </c>
      <c r="AE11" s="36" t="s">
        <v>98</v>
      </c>
      <c r="AF11" s="36" t="s">
        <v>98</v>
      </c>
      <c r="AG11" s="36" t="s">
        <v>98</v>
      </c>
      <c r="AH11" s="36" t="s">
        <v>98</v>
      </c>
      <c r="AI11" s="36" t="s">
        <v>98</v>
      </c>
      <c r="AJ11" s="36" t="s">
        <v>98</v>
      </c>
      <c r="AK11" s="36" t="s">
        <v>98</v>
      </c>
      <c r="AL11" s="10" t="s">
        <v>56</v>
      </c>
      <c r="AM11" s="10" t="s">
        <v>56</v>
      </c>
      <c r="AN11" s="10" t="s">
        <v>56</v>
      </c>
      <c r="AO11" s="10" t="s">
        <v>97</v>
      </c>
      <c r="AP11" s="10" t="s">
        <v>97</v>
      </c>
      <c r="AQ11" s="10" t="s">
        <v>97</v>
      </c>
      <c r="AR11" s="10" t="s">
        <v>97</v>
      </c>
      <c r="AS11" s="10" t="s">
        <v>97</v>
      </c>
      <c r="AT11" s="10" t="s">
        <v>97</v>
      </c>
      <c r="AU11" s="10" t="s">
        <v>222</v>
      </c>
      <c r="AV11" s="10" t="s">
        <v>222</v>
      </c>
      <c r="AW11" s="10" t="s">
        <v>222</v>
      </c>
      <c r="AX11" s="10" t="s">
        <v>98</v>
      </c>
      <c r="AY11" s="7" t="s">
        <v>222</v>
      </c>
      <c r="AZ11" s="7" t="s">
        <v>222</v>
      </c>
      <c r="BA11" s="7" t="s">
        <v>222</v>
      </c>
      <c r="BB11" s="10" t="s">
        <v>222</v>
      </c>
      <c r="BC11" s="7" t="s">
        <v>222</v>
      </c>
      <c r="BD11" s="7" t="s">
        <v>97</v>
      </c>
      <c r="BE11" s="10" t="s">
        <v>98</v>
      </c>
    </row>
    <row r="12" spans="1:57" ht="14.25">
      <c r="A12" s="10" t="s">
        <v>58</v>
      </c>
      <c r="B12" s="10">
        <v>1</v>
      </c>
      <c r="C12" s="10">
        <v>2</v>
      </c>
      <c r="D12" s="10">
        <v>3</v>
      </c>
      <c r="E12" s="10">
        <v>4</v>
      </c>
      <c r="F12" s="10">
        <v>5</v>
      </c>
      <c r="G12" s="10">
        <v>6</v>
      </c>
      <c r="H12" s="10">
        <v>7</v>
      </c>
      <c r="I12" s="10">
        <v>8</v>
      </c>
      <c r="J12" s="10">
        <v>9</v>
      </c>
      <c r="K12" s="10">
        <v>10</v>
      </c>
      <c r="L12" s="10">
        <v>11</v>
      </c>
      <c r="M12" s="10">
        <v>12</v>
      </c>
      <c r="N12" s="10">
        <v>13</v>
      </c>
      <c r="O12" s="10">
        <v>14</v>
      </c>
      <c r="P12" s="10">
        <v>15</v>
      </c>
      <c r="Q12" s="10">
        <v>16</v>
      </c>
      <c r="R12" s="10">
        <v>17</v>
      </c>
      <c r="S12" s="10">
        <v>18</v>
      </c>
      <c r="T12" s="10">
        <v>19</v>
      </c>
      <c r="U12" s="10">
        <v>20</v>
      </c>
      <c r="V12" s="10">
        <v>21</v>
      </c>
      <c r="W12" s="10">
        <v>22</v>
      </c>
      <c r="X12" s="10">
        <v>23</v>
      </c>
      <c r="Y12" s="10">
        <v>24</v>
      </c>
      <c r="Z12" s="10">
        <v>25</v>
      </c>
      <c r="AA12" s="10">
        <v>26</v>
      </c>
      <c r="AB12" s="10">
        <v>27</v>
      </c>
      <c r="AC12" s="10">
        <v>28</v>
      </c>
      <c r="AD12" s="10">
        <v>29</v>
      </c>
      <c r="AE12" s="10">
        <v>30</v>
      </c>
      <c r="AF12" s="10">
        <v>31</v>
      </c>
      <c r="AG12" s="10">
        <v>32</v>
      </c>
      <c r="AH12" s="10">
        <v>33</v>
      </c>
      <c r="AI12" s="10">
        <v>34</v>
      </c>
      <c r="AJ12" s="10">
        <v>35</v>
      </c>
      <c r="AK12" s="10">
        <v>36</v>
      </c>
      <c r="AL12" s="10">
        <v>37</v>
      </c>
      <c r="AM12" s="10">
        <v>38</v>
      </c>
      <c r="AN12" s="10">
        <v>39</v>
      </c>
      <c r="AO12" s="10">
        <v>40</v>
      </c>
      <c r="AP12" s="10">
        <v>41</v>
      </c>
      <c r="AQ12" s="10">
        <v>42</v>
      </c>
      <c r="AR12" s="10">
        <v>43</v>
      </c>
      <c r="AS12" s="10">
        <v>44</v>
      </c>
      <c r="AT12" s="10">
        <v>45</v>
      </c>
      <c r="AU12" s="10">
        <v>46</v>
      </c>
      <c r="AV12" s="10">
        <v>47</v>
      </c>
      <c r="AW12" s="10">
        <v>48</v>
      </c>
      <c r="AX12" s="10">
        <v>49</v>
      </c>
      <c r="AY12" s="10">
        <v>50</v>
      </c>
      <c r="AZ12" s="10">
        <v>51</v>
      </c>
      <c r="BA12" s="10">
        <v>52</v>
      </c>
      <c r="BB12" s="10">
        <v>53</v>
      </c>
      <c r="BC12" s="10">
        <v>54</v>
      </c>
      <c r="BD12" s="10">
        <v>55</v>
      </c>
      <c r="BE12" s="10">
        <v>56</v>
      </c>
    </row>
    <row r="13" spans="1:57" s="19" customFormat="1" ht="14.25">
      <c r="A13" s="25" t="s">
        <v>59</v>
      </c>
      <c r="B13" s="26">
        <f>SUM(C13:J13)</f>
        <v>0</v>
      </c>
      <c r="C13" s="27"/>
      <c r="D13" s="27"/>
      <c r="E13" s="27"/>
      <c r="F13" s="27"/>
      <c r="G13" s="27"/>
      <c r="H13" s="27"/>
      <c r="I13" s="27"/>
      <c r="J13" s="27"/>
      <c r="K13" s="27"/>
      <c r="L13" s="27"/>
      <c r="M13" s="27"/>
      <c r="N13" s="27"/>
      <c r="O13" s="27"/>
      <c r="P13" s="27"/>
      <c r="Q13" s="27"/>
      <c r="R13" s="27"/>
      <c r="S13" s="27"/>
      <c r="T13" s="37">
        <f>SUM(U13:AB13)</f>
        <v>0</v>
      </c>
      <c r="U13" s="38"/>
      <c r="V13" s="38"/>
      <c r="W13" s="38"/>
      <c r="X13" s="38"/>
      <c r="Y13" s="38"/>
      <c r="Z13" s="38"/>
      <c r="AA13" s="38"/>
      <c r="AB13" s="38"/>
      <c r="AC13" s="37">
        <f>SUM(AD13:AK13)</f>
        <v>0</v>
      </c>
      <c r="AD13" s="38"/>
      <c r="AE13" s="38"/>
      <c r="AF13" s="38"/>
      <c r="AG13" s="38"/>
      <c r="AH13" s="38"/>
      <c r="AI13" s="38"/>
      <c r="AJ13" s="38"/>
      <c r="AK13" s="38"/>
      <c r="AL13" s="38"/>
      <c r="AM13" s="38"/>
      <c r="AN13" s="38"/>
      <c r="AO13" s="39">
        <f>SUM(AP13:AT13)</f>
        <v>0</v>
      </c>
      <c r="AP13" s="38"/>
      <c r="AQ13" s="38"/>
      <c r="AR13" s="38"/>
      <c r="AS13" s="38"/>
      <c r="AT13" s="38"/>
      <c r="AU13" s="38"/>
      <c r="AV13" s="38"/>
      <c r="AW13" s="38"/>
      <c r="AX13" s="38"/>
      <c r="AY13" s="39">
        <f>SUM(AZ13:BC13)</f>
        <v>0</v>
      </c>
      <c r="AZ13" s="38"/>
      <c r="BA13" s="38"/>
      <c r="BB13" s="38"/>
      <c r="BC13" s="38"/>
      <c r="BD13" s="38"/>
      <c r="BE13" s="38"/>
    </row>
    <row r="14" spans="1:57" s="20" customFormat="1" ht="14.25" hidden="1">
      <c r="A14" s="28" t="s">
        <v>152</v>
      </c>
      <c r="B14" s="29">
        <f>SUM(C13:J13)-B13</f>
        <v>0</v>
      </c>
      <c r="C14" s="30" t="s">
        <v>61</v>
      </c>
      <c r="D14" s="31"/>
      <c r="E14" s="31"/>
      <c r="F14" s="31"/>
      <c r="G14" s="31"/>
      <c r="H14" s="31"/>
      <c r="I14" s="31"/>
      <c r="J14" s="34"/>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40">
        <f>SUM(AP13:AT13)-AO13</f>
        <v>0</v>
      </c>
      <c r="AP14" s="41" t="s">
        <v>61</v>
      </c>
      <c r="AQ14" s="9"/>
      <c r="AR14" s="9"/>
      <c r="AS14" s="9"/>
      <c r="AT14" s="42"/>
      <c r="AU14" s="35"/>
      <c r="AV14" s="35"/>
      <c r="AW14" s="35"/>
      <c r="AX14" s="35"/>
      <c r="AY14" s="40">
        <f>SUM(AZ13:BC13)-AY13</f>
        <v>0</v>
      </c>
      <c r="AZ14" s="41" t="s">
        <v>61</v>
      </c>
      <c r="BA14" s="9"/>
      <c r="BB14" s="9"/>
      <c r="BC14" s="42"/>
      <c r="BD14" s="43"/>
      <c r="BE14" s="43"/>
    </row>
    <row r="15" spans="1:57" ht="14.25">
      <c r="A15" s="32" t="s">
        <v>328</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row>
    <row r="16" spans="1:57" ht="77.25" customHeight="1">
      <c r="A16" s="14" t="s">
        <v>329</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row>
  </sheetData>
  <sheetProtection password="CC2F" sheet="1" objects="1" formatCells="0" formatColumns="0" formatRows="0" insertRows="0" sort="0" autoFilter="0" pivotTables="0"/>
  <protectedRanges>
    <protectedRange sqref="A13" name="区域9"/>
    <protectedRange sqref="A2" name="区域16"/>
    <protectedRange sqref="A15" name="区域15"/>
    <protectedRange sqref="AZ13:BE13" name="区域14"/>
    <protectedRange sqref="AP13:AX13" name="区域13"/>
    <protectedRange sqref="AD13:AN13" name="区域12"/>
    <protectedRange sqref="U13:AB13" name="区域11"/>
    <protectedRange sqref="C13:S13" name="区域10"/>
  </protectedRanges>
  <mergeCells count="77">
    <mergeCell ref="A1:BE1"/>
    <mergeCell ref="A2:BE2"/>
    <mergeCell ref="B3:AK3"/>
    <mergeCell ref="AO3:AX3"/>
    <mergeCell ref="AY3:BE3"/>
    <mergeCell ref="B4:J4"/>
    <mergeCell ref="K4:O4"/>
    <mergeCell ref="P4:S4"/>
    <mergeCell ref="T4:AB4"/>
    <mergeCell ref="AC4:AK4"/>
    <mergeCell ref="AO4:AT4"/>
    <mergeCell ref="AU4:AW4"/>
    <mergeCell ref="AY4:BC4"/>
    <mergeCell ref="AP5:AT5"/>
    <mergeCell ref="C14:J14"/>
    <mergeCell ref="AP14:AT14"/>
    <mergeCell ref="AZ14:BC14"/>
    <mergeCell ref="A15:BE15"/>
    <mergeCell ref="A16:BE16"/>
    <mergeCell ref="A3:A10"/>
    <mergeCell ref="B5:B10"/>
    <mergeCell ref="C5:C10"/>
    <mergeCell ref="D5:D10"/>
    <mergeCell ref="E5:E10"/>
    <mergeCell ref="F5:F10"/>
    <mergeCell ref="G5:G10"/>
    <mergeCell ref="H5:H10"/>
    <mergeCell ref="I5:I10"/>
    <mergeCell ref="J5:J10"/>
    <mergeCell ref="K5:K10"/>
    <mergeCell ref="L5:L10"/>
    <mergeCell ref="M5:M10"/>
    <mergeCell ref="N5:N10"/>
    <mergeCell ref="O5:O10"/>
    <mergeCell ref="P5:P10"/>
    <mergeCell ref="Q5:Q10"/>
    <mergeCell ref="R5:R10"/>
    <mergeCell ref="S5:S10"/>
    <mergeCell ref="T5:T10"/>
    <mergeCell ref="U5:U10"/>
    <mergeCell ref="V5:V10"/>
    <mergeCell ref="W5:W10"/>
    <mergeCell ref="X5:X10"/>
    <mergeCell ref="Y5:Y10"/>
    <mergeCell ref="Z5:Z10"/>
    <mergeCell ref="AA5:AA10"/>
    <mergeCell ref="AB5:AB10"/>
    <mergeCell ref="AC5:AC10"/>
    <mergeCell ref="AD5:AD10"/>
    <mergeCell ref="AE5:AE10"/>
    <mergeCell ref="AF5:AF10"/>
    <mergeCell ref="AG5:AG10"/>
    <mergeCell ref="AH5:AH10"/>
    <mergeCell ref="AI5:AI10"/>
    <mergeCell ref="AJ5:AJ10"/>
    <mergeCell ref="AK5:AK10"/>
    <mergeCell ref="AL5:AL10"/>
    <mergeCell ref="AM5:AM10"/>
    <mergeCell ref="AN5:AN10"/>
    <mergeCell ref="AO5:AO10"/>
    <mergeCell ref="AP6:AP10"/>
    <mergeCell ref="AQ6:AQ10"/>
    <mergeCell ref="AR6:AR10"/>
    <mergeCell ref="AS6:AS10"/>
    <mergeCell ref="AT6:AT10"/>
    <mergeCell ref="AU5:AU10"/>
    <mergeCell ref="AV5:AV10"/>
    <mergeCell ref="AW5:AW10"/>
    <mergeCell ref="AX4:AX10"/>
    <mergeCell ref="AY5:AY10"/>
    <mergeCell ref="AZ5:AZ10"/>
    <mergeCell ref="BA5:BA10"/>
    <mergeCell ref="BB5:BB10"/>
    <mergeCell ref="BC5:BC10"/>
    <mergeCell ref="BD4:BD10"/>
    <mergeCell ref="BE4:BE10"/>
    <mergeCell ref="AL3:AN4"/>
  </mergeCells>
  <printOptions horizontalCentered="1" verticalCentered="1"/>
  <pageMargins left="0.59" right="0.59" top="0.7900000000000001" bottom="0.7900000000000001" header="0.59" footer="0.59"/>
  <pageSetup fitToHeight="1" fitToWidth="1" horizontalDpi="600" verticalDpi="600" orientation="landscape" paperSize="8" scale="88"/>
  <headerFooter scaleWithDoc="0">
    <oddFooter>&amp;C&amp;11 59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Y13"/>
  <sheetViews>
    <sheetView tabSelected="1" view="pageBreakPreview" zoomScale="120" zoomScaleSheetLayoutView="120" workbookViewId="0" topLeftCell="C1">
      <selection activeCell="C11" sqref="C11"/>
    </sheetView>
  </sheetViews>
  <sheetFormatPr defaultColWidth="13.125" defaultRowHeight="13.5" customHeight="1"/>
  <cols>
    <col min="1" max="1" width="6.625" style="2" customWidth="1"/>
    <col min="2" max="25" width="7.875" style="2" customWidth="1"/>
    <col min="26" max="16384" width="13.125" style="2" customWidth="1"/>
  </cols>
  <sheetData>
    <row r="1" s="1" customFormat="1" ht="36" customHeight="1">
      <c r="A1" s="1" t="s">
        <v>330</v>
      </c>
    </row>
    <row r="2" spans="1:25" ht="15" customHeight="1">
      <c r="A2" s="3" t="s">
        <v>331</v>
      </c>
      <c r="B2" s="3"/>
      <c r="C2" s="3"/>
      <c r="D2" s="3"/>
      <c r="E2" s="3"/>
      <c r="F2" s="3"/>
      <c r="G2" s="3"/>
      <c r="H2" s="3"/>
      <c r="I2" s="3"/>
      <c r="J2" s="3"/>
      <c r="K2" s="3"/>
      <c r="L2" s="3"/>
      <c r="M2" s="3"/>
      <c r="N2" s="3"/>
      <c r="O2" s="3"/>
      <c r="P2" s="3"/>
      <c r="Q2" s="3"/>
      <c r="R2" s="3"/>
      <c r="S2" s="3"/>
      <c r="T2" s="3"/>
      <c r="U2" s="3"/>
      <c r="V2" s="3"/>
      <c r="W2" s="3"/>
      <c r="X2" s="3"/>
      <c r="Y2" s="3"/>
    </row>
    <row r="3" spans="1:25" ht="36.75" customHeight="1">
      <c r="A3" s="4" t="s">
        <v>2</v>
      </c>
      <c r="B3" s="5" t="s">
        <v>332</v>
      </c>
      <c r="C3" s="5"/>
      <c r="D3" s="5" t="s">
        <v>333</v>
      </c>
      <c r="E3" s="6"/>
      <c r="F3" s="6"/>
      <c r="G3" s="6"/>
      <c r="H3" s="6"/>
      <c r="I3" s="6"/>
      <c r="J3" s="5"/>
      <c r="K3" s="5"/>
      <c r="L3" s="5"/>
      <c r="M3" s="5" t="s">
        <v>334</v>
      </c>
      <c r="N3" s="5"/>
      <c r="O3" s="5"/>
      <c r="P3" s="5"/>
      <c r="Q3" s="5"/>
      <c r="R3" s="5"/>
      <c r="S3" s="5"/>
      <c r="T3" s="5"/>
      <c r="U3" s="5"/>
      <c r="V3" s="5"/>
      <c r="W3" s="5"/>
      <c r="X3" s="5"/>
      <c r="Y3" s="5"/>
    </row>
    <row r="4" spans="1:25" ht="36.75" customHeight="1">
      <c r="A4" s="7"/>
      <c r="B4" s="7" t="s">
        <v>335</v>
      </c>
      <c r="C4" s="7" t="s">
        <v>336</v>
      </c>
      <c r="D4" s="8" t="s">
        <v>118</v>
      </c>
      <c r="E4" s="9" t="s">
        <v>12</v>
      </c>
      <c r="F4" s="9"/>
      <c r="G4" s="9"/>
      <c r="H4" s="9"/>
      <c r="I4" s="15"/>
      <c r="J4" s="16" t="s">
        <v>337</v>
      </c>
      <c r="K4" s="7" t="s">
        <v>338</v>
      </c>
      <c r="L4" s="7" t="s">
        <v>339</v>
      </c>
      <c r="M4" s="10" t="s">
        <v>340</v>
      </c>
      <c r="N4" s="10"/>
      <c r="O4" s="10"/>
      <c r="P4" s="10" t="s">
        <v>341</v>
      </c>
      <c r="Q4" s="10"/>
      <c r="R4" s="10"/>
      <c r="S4" s="10" t="s">
        <v>342</v>
      </c>
      <c r="T4" s="10"/>
      <c r="U4" s="10"/>
      <c r="V4" s="10" t="s">
        <v>343</v>
      </c>
      <c r="W4" s="10"/>
      <c r="X4" s="10"/>
      <c r="Y4" s="7" t="s">
        <v>344</v>
      </c>
    </row>
    <row r="5" spans="1:25" ht="37.5" customHeight="1">
      <c r="A5" s="7"/>
      <c r="B5" s="7"/>
      <c r="C5" s="7"/>
      <c r="D5" s="7"/>
      <c r="E5" s="4" t="s">
        <v>345</v>
      </c>
      <c r="F5" s="4" t="s">
        <v>346</v>
      </c>
      <c r="G5" s="4" t="s">
        <v>347</v>
      </c>
      <c r="H5" s="4" t="s">
        <v>348</v>
      </c>
      <c r="I5" s="4" t="s">
        <v>349</v>
      </c>
      <c r="J5" s="7"/>
      <c r="K5" s="7"/>
      <c r="L5" s="7"/>
      <c r="M5" s="10"/>
      <c r="N5" s="10"/>
      <c r="O5" s="10"/>
      <c r="P5" s="10"/>
      <c r="Q5" s="10"/>
      <c r="R5" s="10"/>
      <c r="S5" s="10"/>
      <c r="T5" s="10"/>
      <c r="U5" s="10"/>
      <c r="V5" s="7" t="s">
        <v>350</v>
      </c>
      <c r="W5" s="16" t="s">
        <v>351</v>
      </c>
      <c r="X5" s="7" t="s">
        <v>95</v>
      </c>
      <c r="Y5" s="7"/>
    </row>
    <row r="6" spans="1:25" ht="22.5" customHeight="1">
      <c r="A6" s="7"/>
      <c r="B6" s="7"/>
      <c r="C6" s="7"/>
      <c r="D6" s="7"/>
      <c r="E6" s="7"/>
      <c r="F6" s="7"/>
      <c r="G6" s="7"/>
      <c r="H6" s="7"/>
      <c r="I6" s="7"/>
      <c r="J6" s="7"/>
      <c r="K6" s="7"/>
      <c r="L6" s="7"/>
      <c r="M6" s="7" t="s">
        <v>352</v>
      </c>
      <c r="N6" s="7" t="s">
        <v>353</v>
      </c>
      <c r="O6" s="7" t="s">
        <v>354</v>
      </c>
      <c r="P6" s="7" t="s">
        <v>355</v>
      </c>
      <c r="Q6" s="17" t="s">
        <v>356</v>
      </c>
      <c r="R6" s="7" t="s">
        <v>357</v>
      </c>
      <c r="S6" s="7" t="s">
        <v>358</v>
      </c>
      <c r="T6" s="7" t="s">
        <v>359</v>
      </c>
      <c r="U6" s="7" t="s">
        <v>360</v>
      </c>
      <c r="V6" s="7"/>
      <c r="W6" s="7"/>
      <c r="X6" s="7"/>
      <c r="Y6" s="7"/>
    </row>
    <row r="7" spans="1:25" ht="22.5" customHeight="1">
      <c r="A7" s="7"/>
      <c r="B7" s="7"/>
      <c r="C7" s="7"/>
      <c r="D7" s="7"/>
      <c r="E7" s="7"/>
      <c r="F7" s="7"/>
      <c r="G7" s="7"/>
      <c r="H7" s="7"/>
      <c r="I7" s="7"/>
      <c r="J7" s="7"/>
      <c r="K7" s="7"/>
      <c r="L7" s="7"/>
      <c r="M7" s="7"/>
      <c r="N7" s="7"/>
      <c r="O7" s="7"/>
      <c r="P7" s="7"/>
      <c r="Q7" s="18"/>
      <c r="R7" s="7"/>
      <c r="S7" s="7"/>
      <c r="T7" s="7"/>
      <c r="U7" s="7"/>
      <c r="V7" s="7"/>
      <c r="W7" s="7"/>
      <c r="X7" s="7"/>
      <c r="Y7" s="7"/>
    </row>
    <row r="8" spans="1:25" ht="166.5" customHeight="1">
      <c r="A8" s="7"/>
      <c r="B8" s="7"/>
      <c r="C8" s="7"/>
      <c r="D8" s="7"/>
      <c r="E8" s="7"/>
      <c r="F8" s="7"/>
      <c r="G8" s="7"/>
      <c r="H8" s="7"/>
      <c r="I8" s="7"/>
      <c r="J8" s="7"/>
      <c r="K8" s="7"/>
      <c r="L8" s="7"/>
      <c r="M8" s="7"/>
      <c r="N8" s="7"/>
      <c r="O8" s="7"/>
      <c r="P8" s="7"/>
      <c r="Q8" s="4"/>
      <c r="R8" s="7"/>
      <c r="S8" s="7"/>
      <c r="T8" s="7"/>
      <c r="U8" s="7"/>
      <c r="V8" s="7"/>
      <c r="W8" s="7"/>
      <c r="X8" s="7"/>
      <c r="Y8" s="7"/>
    </row>
    <row r="9" spans="1:25" ht="15" customHeight="1">
      <c r="A9" s="10" t="s">
        <v>55</v>
      </c>
      <c r="B9" s="7" t="s">
        <v>222</v>
      </c>
      <c r="C9" s="7" t="s">
        <v>222</v>
      </c>
      <c r="D9" s="7" t="s">
        <v>56</v>
      </c>
      <c r="E9" s="7" t="s">
        <v>56</v>
      </c>
      <c r="F9" s="7" t="s">
        <v>56</v>
      </c>
      <c r="G9" s="7" t="s">
        <v>56</v>
      </c>
      <c r="H9" s="7" t="s">
        <v>56</v>
      </c>
      <c r="I9" s="7" t="s">
        <v>56</v>
      </c>
      <c r="J9" s="7" t="s">
        <v>56</v>
      </c>
      <c r="K9" s="7" t="s">
        <v>56</v>
      </c>
      <c r="L9" s="7" t="s">
        <v>56</v>
      </c>
      <c r="M9" s="10" t="s">
        <v>222</v>
      </c>
      <c r="N9" s="10" t="s">
        <v>222</v>
      </c>
      <c r="O9" s="10" t="s">
        <v>222</v>
      </c>
      <c r="P9" s="10" t="s">
        <v>222</v>
      </c>
      <c r="Q9" s="10" t="s">
        <v>222</v>
      </c>
      <c r="R9" s="10" t="s">
        <v>222</v>
      </c>
      <c r="S9" s="10" t="s">
        <v>222</v>
      </c>
      <c r="T9" s="10" t="s">
        <v>222</v>
      </c>
      <c r="U9" s="7" t="s">
        <v>56</v>
      </c>
      <c r="V9" s="7" t="s">
        <v>222</v>
      </c>
      <c r="W9" s="7" t="s">
        <v>222</v>
      </c>
      <c r="X9" s="7" t="s">
        <v>222</v>
      </c>
      <c r="Y9" s="7" t="s">
        <v>257</v>
      </c>
    </row>
    <row r="10" spans="1:25" ht="16.5" customHeight="1">
      <c r="A10" s="10" t="s">
        <v>58</v>
      </c>
      <c r="B10" s="10">
        <v>1</v>
      </c>
      <c r="C10" s="10">
        <v>2</v>
      </c>
      <c r="D10" s="10">
        <v>3</v>
      </c>
      <c r="E10" s="10">
        <v>4</v>
      </c>
      <c r="F10" s="10">
        <v>5</v>
      </c>
      <c r="G10" s="10">
        <v>6</v>
      </c>
      <c r="H10" s="10">
        <v>7</v>
      </c>
      <c r="I10" s="10">
        <v>8</v>
      </c>
      <c r="J10" s="10">
        <v>9</v>
      </c>
      <c r="K10" s="10">
        <v>10</v>
      </c>
      <c r="L10" s="10">
        <v>11</v>
      </c>
      <c r="M10" s="10">
        <v>12</v>
      </c>
      <c r="N10" s="10">
        <v>13</v>
      </c>
      <c r="O10" s="10">
        <v>14</v>
      </c>
      <c r="P10" s="10">
        <v>15</v>
      </c>
      <c r="Q10" s="10">
        <v>16</v>
      </c>
      <c r="R10" s="10">
        <v>17</v>
      </c>
      <c r="S10" s="10">
        <v>18</v>
      </c>
      <c r="T10" s="10">
        <v>19</v>
      </c>
      <c r="U10" s="10">
        <v>20</v>
      </c>
      <c r="V10" s="10">
        <v>21</v>
      </c>
      <c r="W10" s="10">
        <v>22</v>
      </c>
      <c r="X10" s="10">
        <v>23</v>
      </c>
      <c r="Y10" s="10">
        <v>24</v>
      </c>
    </row>
    <row r="11" spans="1:25" ht="15" customHeight="1">
      <c r="A11" s="10" t="s">
        <v>59</v>
      </c>
      <c r="B11" s="11"/>
      <c r="C11" s="11">
        <v>2</v>
      </c>
      <c r="D11" s="12">
        <f>SUM(E11:I11)</f>
        <v>867</v>
      </c>
      <c r="E11" s="11">
        <v>509</v>
      </c>
      <c r="F11" s="11">
        <v>40</v>
      </c>
      <c r="G11" s="11">
        <v>46</v>
      </c>
      <c r="H11" s="11">
        <v>254</v>
      </c>
      <c r="I11" s="11">
        <v>18</v>
      </c>
      <c r="J11" s="11">
        <v>6</v>
      </c>
      <c r="K11" s="11">
        <v>9</v>
      </c>
      <c r="L11" s="11">
        <v>0</v>
      </c>
      <c r="M11" s="11">
        <v>19</v>
      </c>
      <c r="N11" s="11">
        <v>0</v>
      </c>
      <c r="O11" s="11">
        <v>1</v>
      </c>
      <c r="P11" s="11">
        <v>17</v>
      </c>
      <c r="Q11" s="11">
        <v>2</v>
      </c>
      <c r="R11" s="11">
        <v>74</v>
      </c>
      <c r="S11" s="11">
        <v>20</v>
      </c>
      <c r="T11" s="11">
        <v>16</v>
      </c>
      <c r="U11" s="11">
        <v>6</v>
      </c>
      <c r="V11" s="11">
        <v>30</v>
      </c>
      <c r="W11" s="11">
        <v>14</v>
      </c>
      <c r="X11" s="11">
        <v>14</v>
      </c>
      <c r="Y11" s="11">
        <v>333</v>
      </c>
    </row>
    <row r="12" spans="1:25" ht="15" customHeight="1">
      <c r="A12" s="13" t="s">
        <v>361</v>
      </c>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ht="58.5" customHeight="1">
      <c r="A13" s="14" t="s">
        <v>362</v>
      </c>
      <c r="B13" s="14"/>
      <c r="C13" s="14"/>
      <c r="D13" s="14"/>
      <c r="E13" s="14"/>
      <c r="F13" s="14"/>
      <c r="G13" s="14"/>
      <c r="H13" s="14"/>
      <c r="I13" s="14"/>
      <c r="J13" s="14"/>
      <c r="K13" s="14"/>
      <c r="L13" s="14"/>
      <c r="M13" s="14"/>
      <c r="N13" s="14"/>
      <c r="O13" s="14"/>
      <c r="P13" s="14"/>
      <c r="Q13" s="14"/>
      <c r="R13" s="14"/>
      <c r="S13" s="14"/>
      <c r="T13" s="14"/>
      <c r="U13" s="14"/>
      <c r="V13" s="14"/>
      <c r="W13" s="14"/>
      <c r="X13" s="14"/>
      <c r="Y13" s="14"/>
    </row>
  </sheetData>
  <sheetProtection password="CC2F" sheet="1" objects="1" formatCells="0" formatColumns="0" formatRows="0" insertRows="0" sort="0" autoFilter="0" pivotTables="0"/>
  <protectedRanges>
    <protectedRange sqref="A2" name="区域4"/>
    <protectedRange sqref="A12" name="区域3"/>
    <protectedRange sqref="E11:Y11" name="区域2"/>
    <protectedRange sqref="A11:C11" name="区域1"/>
  </protectedRanges>
  <mergeCells count="39">
    <mergeCell ref="A1:Y1"/>
    <mergeCell ref="A2:Y2"/>
    <mergeCell ref="B3:C3"/>
    <mergeCell ref="D3:L3"/>
    <mergeCell ref="M3:Y3"/>
    <mergeCell ref="E4:I4"/>
    <mergeCell ref="V4:X4"/>
    <mergeCell ref="A12:Y12"/>
    <mergeCell ref="A13:Y13"/>
    <mergeCell ref="A14:C14"/>
    <mergeCell ref="A15:C15"/>
    <mergeCell ref="A3:A8"/>
    <mergeCell ref="B4:B8"/>
    <mergeCell ref="C4:C8"/>
    <mergeCell ref="D4:D8"/>
    <mergeCell ref="E5:E8"/>
    <mergeCell ref="F5:F8"/>
    <mergeCell ref="G5:G8"/>
    <mergeCell ref="H5:H8"/>
    <mergeCell ref="I5:I8"/>
    <mergeCell ref="J4:J8"/>
    <mergeCell ref="K4:K8"/>
    <mergeCell ref="L4:L8"/>
    <mergeCell ref="M6:M8"/>
    <mergeCell ref="N6:N8"/>
    <mergeCell ref="O6:O8"/>
    <mergeCell ref="P6:P8"/>
    <mergeCell ref="Q6:Q8"/>
    <mergeCell ref="R6:R8"/>
    <mergeCell ref="S6:S8"/>
    <mergeCell ref="T6:T8"/>
    <mergeCell ref="U6:U8"/>
    <mergeCell ref="V5:V8"/>
    <mergeCell ref="W5:W8"/>
    <mergeCell ref="X5:X8"/>
    <mergeCell ref="Y4:Y8"/>
    <mergeCell ref="M4:O5"/>
    <mergeCell ref="P4:R5"/>
    <mergeCell ref="S4:U5"/>
  </mergeCells>
  <printOptions horizontalCentered="1" verticalCentered="1"/>
  <pageMargins left="0.5902777777777778" right="0.5902777777777778" top="0.7868055555555555" bottom="0.7868055555555555" header="0.5902777777777778" footer="0.5902777777777778"/>
  <pageSetup fitToHeight="1" fitToWidth="1" horizontalDpi="600" verticalDpi="600" orientation="landscape" paperSize="9" scale="64"/>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2:F11"/>
  <sheetViews>
    <sheetView workbookViewId="0" topLeftCell="A1">
      <selection activeCell="F9" sqref="F9"/>
    </sheetView>
  </sheetViews>
  <sheetFormatPr defaultColWidth="8.625" defaultRowHeight="14.25"/>
  <cols>
    <col min="1" max="1" width="4.375" style="0" customWidth="1"/>
    <col min="3" max="6" width="32.75390625" style="0" customWidth="1"/>
  </cols>
  <sheetData>
    <row r="2" spans="1:6" ht="37.5" customHeight="1">
      <c r="A2" s="44" t="s">
        <v>66</v>
      </c>
      <c r="B2" s="44"/>
      <c r="C2" s="181">
        <v>1</v>
      </c>
      <c r="D2" s="182"/>
      <c r="E2" s="183"/>
      <c r="F2" s="44">
        <v>2</v>
      </c>
    </row>
    <row r="3" spans="1:6" ht="37.5" customHeight="1">
      <c r="A3" s="45" t="s">
        <v>2</v>
      </c>
      <c r="B3" s="44" t="s">
        <v>67</v>
      </c>
      <c r="C3" s="203" t="s">
        <v>68</v>
      </c>
      <c r="D3" s="204"/>
      <c r="E3" s="205"/>
      <c r="F3" s="47" t="s">
        <v>69</v>
      </c>
    </row>
    <row r="4" spans="1:6" ht="37.5" customHeight="1">
      <c r="A4" s="46"/>
      <c r="B4" s="44" t="s">
        <v>70</v>
      </c>
      <c r="C4" s="184"/>
      <c r="D4" s="206"/>
      <c r="E4" s="207"/>
      <c r="F4" s="44"/>
    </row>
    <row r="5" spans="1:6" ht="37.5" customHeight="1">
      <c r="A5" s="48"/>
      <c r="B5" s="45" t="s">
        <v>71</v>
      </c>
      <c r="C5" s="208" t="s">
        <v>72</v>
      </c>
      <c r="D5" s="209"/>
      <c r="E5" s="210"/>
      <c r="F5" s="49" t="str">
        <f>IF('1、执业律师统计表'!C14&lt;0,"错误","正确")</f>
        <v>正确</v>
      </c>
    </row>
    <row r="6" spans="1:6" ht="37.5" customHeight="1">
      <c r="A6" s="44" t="s">
        <v>66</v>
      </c>
      <c r="B6" s="44"/>
      <c r="C6" s="44">
        <v>3</v>
      </c>
      <c r="D6" s="44">
        <v>4</v>
      </c>
      <c r="E6" s="44">
        <v>5</v>
      </c>
      <c r="F6" s="44">
        <v>6</v>
      </c>
    </row>
    <row r="7" spans="1:6" ht="37.5" customHeight="1">
      <c r="A7" s="45" t="s">
        <v>2</v>
      </c>
      <c r="B7" s="44" t="s">
        <v>67</v>
      </c>
      <c r="C7" s="47" t="s">
        <v>73</v>
      </c>
      <c r="D7" s="11" t="s">
        <v>74</v>
      </c>
      <c r="E7" s="11" t="s">
        <v>75</v>
      </c>
      <c r="F7" s="211" t="s">
        <v>76</v>
      </c>
    </row>
    <row r="8" spans="1:6" ht="37.5" customHeight="1">
      <c r="A8" s="46"/>
      <c r="B8" s="44" t="s">
        <v>70</v>
      </c>
      <c r="C8" s="44"/>
      <c r="D8" s="44"/>
      <c r="E8" s="44"/>
      <c r="F8" s="44"/>
    </row>
    <row r="9" spans="1:6" ht="37.5" customHeight="1">
      <c r="A9" s="48"/>
      <c r="B9" s="44" t="s">
        <v>71</v>
      </c>
      <c r="C9" s="49" t="str">
        <f>IF('1、执业律师统计表'!Z14&lt;0,"错误","正确")</f>
        <v>正确</v>
      </c>
      <c r="D9" s="49" t="str">
        <f>IF('1、执业律师统计表'!AG14&lt;0,"错误","正确")</f>
        <v>正确</v>
      </c>
      <c r="E9" s="49" t="str">
        <f>IF('1、执业律师统计表'!AN14&gt;0,"错误","正确")</f>
        <v>正确</v>
      </c>
      <c r="F9" s="49" t="str">
        <f>IF('1、执业律师统计表'!V13='9、律师协会党组织设置情况'!D11,"正确","错误")</f>
        <v>正确</v>
      </c>
    </row>
    <row r="11" spans="1:5" ht="108" customHeight="1">
      <c r="A11" s="212" t="s">
        <v>77</v>
      </c>
      <c r="B11" s="213"/>
      <c r="C11" s="213"/>
      <c r="D11" s="213"/>
      <c r="E11" s="213"/>
    </row>
  </sheetData>
  <sheetProtection password="CC2F" sheet="1" objects="1" formatCells="0" formatColumns="0" formatRows="0"/>
  <mergeCells count="9">
    <mergeCell ref="A2:B2"/>
    <mergeCell ref="C2:E2"/>
    <mergeCell ref="C3:E3"/>
    <mergeCell ref="C4:E4"/>
    <mergeCell ref="C5:E5"/>
    <mergeCell ref="A6:B6"/>
    <mergeCell ref="A11:E11"/>
    <mergeCell ref="A3:A5"/>
    <mergeCell ref="A7:A9"/>
  </mergeCells>
  <conditionalFormatting sqref="F5 C6:F9 C5">
    <cfRule type="expression" priority="1" dxfId="0" stopIfTrue="1">
      <formula>NOT(ISERROR(SEARCH("错误",C5)))</formula>
    </cfRule>
  </conditionalFormatting>
  <printOptions/>
  <pageMargins left="0.7" right="0.7" top="0.75" bottom="0.75" header="0.3" footer="0.3"/>
  <pageSetup horizontalDpi="600" verticalDpi="600" orientation="landscape" paperSize="8"/>
</worksheet>
</file>

<file path=xl/worksheets/sheet3.xml><?xml version="1.0" encoding="utf-8"?>
<worksheet xmlns="http://schemas.openxmlformats.org/spreadsheetml/2006/main" xmlns:r="http://schemas.openxmlformats.org/officeDocument/2006/relationships">
  <sheetPr>
    <pageSetUpPr fitToPage="1"/>
  </sheetPr>
  <dimension ref="A1:AB18"/>
  <sheetViews>
    <sheetView view="pageBreakPreview" zoomScale="120" zoomScaleSheetLayoutView="120" workbookViewId="0" topLeftCell="A1">
      <selection activeCell="A16" sqref="A16:AB16"/>
    </sheetView>
  </sheetViews>
  <sheetFormatPr defaultColWidth="6.625" defaultRowHeight="14.25"/>
  <cols>
    <col min="1" max="1" width="5.875" style="188" customWidth="1"/>
    <col min="2" max="28" width="4.625" style="188" customWidth="1"/>
    <col min="29" max="255" width="6.625" style="188" customWidth="1"/>
  </cols>
  <sheetData>
    <row r="1" spans="1:28" ht="27.75" customHeight="1">
      <c r="A1" s="189" t="s">
        <v>78</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row>
    <row r="2" spans="1:28" ht="18" customHeight="1">
      <c r="A2" s="152" t="s">
        <v>79</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row>
    <row r="3" spans="1:28" ht="18" customHeight="1">
      <c r="A3" s="153" t="s">
        <v>2</v>
      </c>
      <c r="B3" s="153" t="s">
        <v>80</v>
      </c>
      <c r="C3" s="153" t="s">
        <v>81</v>
      </c>
      <c r="D3" s="132" t="s">
        <v>8</v>
      </c>
      <c r="E3" s="132"/>
      <c r="F3" s="132"/>
      <c r="G3" s="132"/>
      <c r="H3" s="132"/>
      <c r="I3" s="132"/>
      <c r="J3" s="132"/>
      <c r="K3" s="132"/>
      <c r="L3" s="132"/>
      <c r="M3" s="132"/>
      <c r="N3" s="132"/>
      <c r="O3" s="132"/>
      <c r="P3" s="132"/>
      <c r="Q3" s="153" t="s">
        <v>82</v>
      </c>
      <c r="R3" s="132" t="s">
        <v>83</v>
      </c>
      <c r="S3" s="132"/>
      <c r="T3" s="132"/>
      <c r="U3" s="132"/>
      <c r="V3" s="132"/>
      <c r="W3" s="132"/>
      <c r="X3" s="132"/>
      <c r="Y3" s="132"/>
      <c r="Z3" s="132"/>
      <c r="AA3" s="132"/>
      <c r="AB3" s="132"/>
    </row>
    <row r="4" spans="1:28" ht="18" customHeight="1">
      <c r="A4" s="153"/>
      <c r="B4" s="190"/>
      <c r="C4" s="153"/>
      <c r="D4" s="153" t="s">
        <v>84</v>
      </c>
      <c r="E4" s="153" t="s">
        <v>85</v>
      </c>
      <c r="F4" s="132" t="s">
        <v>12</v>
      </c>
      <c r="G4" s="132"/>
      <c r="H4" s="132"/>
      <c r="I4" s="132"/>
      <c r="J4" s="132"/>
      <c r="K4" s="132"/>
      <c r="L4" s="153" t="s">
        <v>86</v>
      </c>
      <c r="M4" s="132" t="s">
        <v>12</v>
      </c>
      <c r="N4" s="132"/>
      <c r="O4" s="132"/>
      <c r="P4" s="132"/>
      <c r="Q4" s="153"/>
      <c r="R4" s="153" t="s">
        <v>87</v>
      </c>
      <c r="S4" s="153" t="s">
        <v>88</v>
      </c>
      <c r="T4" s="132" t="s">
        <v>12</v>
      </c>
      <c r="U4" s="132"/>
      <c r="V4" s="132"/>
      <c r="W4" s="132"/>
      <c r="X4" s="153" t="s">
        <v>89</v>
      </c>
      <c r="Y4" s="132" t="s">
        <v>12</v>
      </c>
      <c r="Z4" s="132"/>
      <c r="AA4" s="132"/>
      <c r="AB4" s="132"/>
    </row>
    <row r="5" spans="1:28" ht="18" customHeight="1">
      <c r="A5" s="153"/>
      <c r="B5" s="190"/>
      <c r="C5" s="153"/>
      <c r="D5" s="153"/>
      <c r="E5" s="153"/>
      <c r="F5" s="153" t="s">
        <v>39</v>
      </c>
      <c r="G5" s="153" t="s">
        <v>40</v>
      </c>
      <c r="H5" s="153" t="s">
        <v>41</v>
      </c>
      <c r="I5" s="153" t="s">
        <v>42</v>
      </c>
      <c r="J5" s="153" t="s">
        <v>90</v>
      </c>
      <c r="K5" s="153" t="s">
        <v>44</v>
      </c>
      <c r="L5" s="153"/>
      <c r="M5" s="153" t="s">
        <v>40</v>
      </c>
      <c r="N5" s="153" t="s">
        <v>45</v>
      </c>
      <c r="O5" s="153" t="s">
        <v>91</v>
      </c>
      <c r="P5" s="153" t="s">
        <v>49</v>
      </c>
      <c r="Q5" s="153"/>
      <c r="R5" s="153"/>
      <c r="S5" s="153"/>
      <c r="T5" s="153" t="s">
        <v>92</v>
      </c>
      <c r="U5" s="153" t="s">
        <v>93</v>
      </c>
      <c r="V5" s="153" t="s">
        <v>94</v>
      </c>
      <c r="W5" s="153" t="s">
        <v>95</v>
      </c>
      <c r="X5" s="153"/>
      <c r="Y5" s="153" t="s">
        <v>92</v>
      </c>
      <c r="Z5" s="153" t="s">
        <v>93</v>
      </c>
      <c r="AA5" s="153" t="s">
        <v>94</v>
      </c>
      <c r="AB5" s="153" t="s">
        <v>95</v>
      </c>
    </row>
    <row r="6" spans="1:28" ht="14.25">
      <c r="A6" s="153"/>
      <c r="B6" s="190"/>
      <c r="C6" s="153"/>
      <c r="D6" s="153"/>
      <c r="E6" s="153"/>
      <c r="F6" s="190"/>
      <c r="G6" s="153"/>
      <c r="H6" s="153"/>
      <c r="I6" s="153"/>
      <c r="J6" s="153"/>
      <c r="K6" s="153"/>
      <c r="L6" s="153"/>
      <c r="M6" s="153"/>
      <c r="N6" s="153"/>
      <c r="O6" s="153"/>
      <c r="P6" s="153"/>
      <c r="Q6" s="153"/>
      <c r="R6" s="153"/>
      <c r="S6" s="153"/>
      <c r="T6" s="190"/>
      <c r="U6" s="153"/>
      <c r="V6" s="153"/>
      <c r="W6" s="153"/>
      <c r="X6" s="153"/>
      <c r="Y6" s="190"/>
      <c r="Z6" s="153"/>
      <c r="AA6" s="153"/>
      <c r="AB6" s="153"/>
    </row>
    <row r="7" spans="1:28" ht="14.25">
      <c r="A7" s="153"/>
      <c r="B7" s="190"/>
      <c r="C7" s="153"/>
      <c r="D7" s="153"/>
      <c r="E7" s="153"/>
      <c r="F7" s="190"/>
      <c r="G7" s="153"/>
      <c r="H7" s="153"/>
      <c r="I7" s="153"/>
      <c r="J7" s="153"/>
      <c r="K7" s="153"/>
      <c r="L7" s="153"/>
      <c r="M7" s="153"/>
      <c r="N7" s="153"/>
      <c r="O7" s="153"/>
      <c r="P7" s="153"/>
      <c r="Q7" s="153"/>
      <c r="R7" s="153"/>
      <c r="S7" s="153"/>
      <c r="T7" s="190"/>
      <c r="U7" s="153"/>
      <c r="V7" s="153"/>
      <c r="W7" s="153"/>
      <c r="X7" s="153"/>
      <c r="Y7" s="190"/>
      <c r="Z7" s="153"/>
      <c r="AA7" s="153"/>
      <c r="AB7" s="153"/>
    </row>
    <row r="8" spans="1:28" ht="14.25">
      <c r="A8" s="153"/>
      <c r="B8" s="190"/>
      <c r="C8" s="153"/>
      <c r="D8" s="153"/>
      <c r="E8" s="153"/>
      <c r="F8" s="190"/>
      <c r="G8" s="190"/>
      <c r="H8" s="153"/>
      <c r="I8" s="153"/>
      <c r="J8" s="153"/>
      <c r="K8" s="190"/>
      <c r="L8" s="153"/>
      <c r="M8" s="153"/>
      <c r="N8" s="153"/>
      <c r="O8" s="153"/>
      <c r="P8" s="153"/>
      <c r="Q8" s="153"/>
      <c r="R8" s="153"/>
      <c r="S8" s="153"/>
      <c r="T8" s="190"/>
      <c r="U8" s="190"/>
      <c r="V8" s="190"/>
      <c r="W8" s="153"/>
      <c r="X8" s="153"/>
      <c r="Y8" s="190"/>
      <c r="Z8" s="190"/>
      <c r="AA8" s="190"/>
      <c r="AB8" s="153"/>
    </row>
    <row r="9" spans="1:28" ht="14.25">
      <c r="A9" s="153"/>
      <c r="B9" s="190"/>
      <c r="C9" s="153"/>
      <c r="D9" s="153"/>
      <c r="E9" s="153"/>
      <c r="F9" s="190"/>
      <c r="G9" s="190"/>
      <c r="H9" s="153"/>
      <c r="I9" s="153"/>
      <c r="J9" s="153"/>
      <c r="K9" s="190"/>
      <c r="L9" s="153"/>
      <c r="M9" s="153"/>
      <c r="N9" s="153"/>
      <c r="O9" s="153"/>
      <c r="P9" s="153"/>
      <c r="Q9" s="153"/>
      <c r="R9" s="153"/>
      <c r="S9" s="153"/>
      <c r="T9" s="190"/>
      <c r="U9" s="190"/>
      <c r="V9" s="190"/>
      <c r="W9" s="153"/>
      <c r="X9" s="153"/>
      <c r="Y9" s="190"/>
      <c r="Z9" s="190"/>
      <c r="AA9" s="190"/>
      <c r="AB9" s="153"/>
    </row>
    <row r="10" spans="1:28" ht="76.5" customHeight="1">
      <c r="A10" s="153"/>
      <c r="B10" s="190"/>
      <c r="C10" s="153"/>
      <c r="D10" s="153"/>
      <c r="E10" s="153"/>
      <c r="F10" s="190"/>
      <c r="G10" s="190"/>
      <c r="H10" s="153"/>
      <c r="I10" s="153"/>
      <c r="J10" s="153"/>
      <c r="K10" s="190"/>
      <c r="L10" s="153"/>
      <c r="M10" s="153"/>
      <c r="N10" s="153"/>
      <c r="O10" s="153"/>
      <c r="P10" s="153"/>
      <c r="Q10" s="153"/>
      <c r="R10" s="153"/>
      <c r="S10" s="153"/>
      <c r="T10" s="190"/>
      <c r="U10" s="190"/>
      <c r="V10" s="190"/>
      <c r="W10" s="153"/>
      <c r="X10" s="153"/>
      <c r="Y10" s="190"/>
      <c r="Z10" s="190"/>
      <c r="AA10" s="190"/>
      <c r="AB10" s="153"/>
    </row>
    <row r="11" spans="1:28" ht="14.25">
      <c r="A11" s="132" t="s">
        <v>55</v>
      </c>
      <c r="B11" s="191" t="s">
        <v>96</v>
      </c>
      <c r="C11" s="191" t="s">
        <v>96</v>
      </c>
      <c r="D11" s="191" t="s">
        <v>96</v>
      </c>
      <c r="E11" s="191" t="s">
        <v>96</v>
      </c>
      <c r="F11" s="191" t="s">
        <v>96</v>
      </c>
      <c r="G11" s="191" t="s">
        <v>96</v>
      </c>
      <c r="H11" s="191" t="s">
        <v>96</v>
      </c>
      <c r="I11" s="191" t="s">
        <v>96</v>
      </c>
      <c r="J11" s="191" t="s">
        <v>96</v>
      </c>
      <c r="K11" s="191" t="s">
        <v>96</v>
      </c>
      <c r="L11" s="191" t="s">
        <v>96</v>
      </c>
      <c r="M11" s="191" t="s">
        <v>96</v>
      </c>
      <c r="N11" s="191" t="s">
        <v>96</v>
      </c>
      <c r="O11" s="191" t="s">
        <v>96</v>
      </c>
      <c r="P11" s="191" t="s">
        <v>96</v>
      </c>
      <c r="Q11" s="191" t="s">
        <v>97</v>
      </c>
      <c r="R11" s="200" t="s">
        <v>98</v>
      </c>
      <c r="S11" s="200" t="s">
        <v>96</v>
      </c>
      <c r="T11" s="200" t="s">
        <v>98</v>
      </c>
      <c r="U11" s="200" t="s">
        <v>98</v>
      </c>
      <c r="V11" s="200" t="s">
        <v>98</v>
      </c>
      <c r="W11" s="200" t="s">
        <v>98</v>
      </c>
      <c r="X11" s="200" t="s">
        <v>96</v>
      </c>
      <c r="Y11" s="200" t="s">
        <v>98</v>
      </c>
      <c r="Z11" s="200" t="s">
        <v>98</v>
      </c>
      <c r="AA11" s="200" t="s">
        <v>98</v>
      </c>
      <c r="AB11" s="200" t="s">
        <v>98</v>
      </c>
    </row>
    <row r="12" spans="1:28" ht="12" customHeight="1">
      <c r="A12" s="107" t="s">
        <v>58</v>
      </c>
      <c r="B12" s="107">
        <v>1</v>
      </c>
      <c r="C12" s="107">
        <v>2</v>
      </c>
      <c r="D12" s="107">
        <v>3</v>
      </c>
      <c r="E12" s="107">
        <v>4</v>
      </c>
      <c r="F12" s="107">
        <v>5</v>
      </c>
      <c r="G12" s="107">
        <v>6</v>
      </c>
      <c r="H12" s="107">
        <v>7</v>
      </c>
      <c r="I12" s="107">
        <v>8</v>
      </c>
      <c r="J12" s="107">
        <v>9</v>
      </c>
      <c r="K12" s="107">
        <v>10</v>
      </c>
      <c r="L12" s="107">
        <v>11</v>
      </c>
      <c r="M12" s="107">
        <v>12</v>
      </c>
      <c r="N12" s="107">
        <v>13</v>
      </c>
      <c r="O12" s="107">
        <v>14</v>
      </c>
      <c r="P12" s="107">
        <v>15</v>
      </c>
      <c r="Q12" s="107">
        <v>16</v>
      </c>
      <c r="R12" s="107">
        <v>17</v>
      </c>
      <c r="S12" s="107">
        <v>18</v>
      </c>
      <c r="T12" s="107">
        <v>19</v>
      </c>
      <c r="U12" s="107">
        <v>20</v>
      </c>
      <c r="V12" s="107">
        <v>21</v>
      </c>
      <c r="W12" s="107">
        <v>22</v>
      </c>
      <c r="X12" s="107">
        <v>23</v>
      </c>
      <c r="Y12" s="107">
        <v>24</v>
      </c>
      <c r="Z12" s="107">
        <v>25</v>
      </c>
      <c r="AA12" s="107">
        <v>26</v>
      </c>
      <c r="AB12" s="107">
        <v>27</v>
      </c>
    </row>
    <row r="13" spans="1:28" s="186" customFormat="1" ht="13.5" customHeight="1">
      <c r="A13" s="192" t="s">
        <v>59</v>
      </c>
      <c r="B13" s="193">
        <v>173</v>
      </c>
      <c r="C13" s="193">
        <v>16</v>
      </c>
      <c r="D13" s="193">
        <v>1</v>
      </c>
      <c r="E13" s="193">
        <v>0</v>
      </c>
      <c r="F13" s="193"/>
      <c r="G13" s="193"/>
      <c r="H13" s="193"/>
      <c r="I13" s="193"/>
      <c r="J13" s="193"/>
      <c r="K13" s="193"/>
      <c r="L13" s="193">
        <v>0</v>
      </c>
      <c r="M13" s="193"/>
      <c r="N13" s="193"/>
      <c r="O13" s="193"/>
      <c r="P13" s="193"/>
      <c r="Q13" s="193">
        <v>1</v>
      </c>
      <c r="R13" s="201">
        <f>T13+U13+V13+W13+Y13+Z13+AA13+AB13</f>
        <v>1493.01</v>
      </c>
      <c r="S13" s="193">
        <v>101</v>
      </c>
      <c r="T13" s="193">
        <v>833</v>
      </c>
      <c r="U13" s="193">
        <v>142.9</v>
      </c>
      <c r="V13" s="193">
        <v>115.1</v>
      </c>
      <c r="W13" s="193">
        <v>111.67</v>
      </c>
      <c r="X13" s="193">
        <v>72</v>
      </c>
      <c r="Y13" s="193">
        <v>122.51</v>
      </c>
      <c r="Z13" s="193">
        <v>93.26</v>
      </c>
      <c r="AA13" s="193">
        <v>31.01</v>
      </c>
      <c r="AB13" s="193">
        <v>43.56</v>
      </c>
    </row>
    <row r="14" spans="1:28" s="186" customFormat="1" ht="13.5" customHeight="1" hidden="1">
      <c r="A14" s="192"/>
      <c r="B14" s="194" t="e">
        <f>SUM(#REF!,#REF!,#REF!)-B13</f>
        <v>#REF!</v>
      </c>
      <c r="C14" s="194"/>
      <c r="D14" s="194"/>
      <c r="E14" s="194">
        <f>SUM(F13:K13)-E13</f>
        <v>0</v>
      </c>
      <c r="F14" s="195" t="s">
        <v>60</v>
      </c>
      <c r="G14" s="196"/>
      <c r="H14" s="196"/>
      <c r="I14" s="196"/>
      <c r="J14" s="196"/>
      <c r="K14" s="199"/>
      <c r="L14" s="194">
        <f>SUM(M13:P13)-L13</f>
        <v>0</v>
      </c>
      <c r="M14" s="195" t="s">
        <v>60</v>
      </c>
      <c r="N14" s="196"/>
      <c r="O14" s="196"/>
      <c r="P14" s="199"/>
      <c r="Q14" s="194"/>
      <c r="R14" s="202">
        <f>SUM(T13:W13,Y13:AB13)-R13</f>
        <v>0</v>
      </c>
      <c r="S14" s="195" t="s">
        <v>99</v>
      </c>
      <c r="T14" s="196"/>
      <c r="U14" s="196"/>
      <c r="V14" s="196"/>
      <c r="W14" s="196"/>
      <c r="X14" s="196"/>
      <c r="Y14" s="196"/>
      <c r="Z14" s="196"/>
      <c r="AA14" s="196"/>
      <c r="AB14" s="199"/>
    </row>
    <row r="15" spans="1:28" s="186" customFormat="1" ht="13.5" customHeight="1" hidden="1">
      <c r="A15" s="192"/>
      <c r="B15" s="194" t="e">
        <f>SUM(#REF!)-B13</f>
        <v>#REF!</v>
      </c>
      <c r="C15" s="196"/>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row>
    <row r="16" spans="1:28" s="187" customFormat="1" ht="28.5" customHeight="1">
      <c r="A16" s="197" t="s">
        <v>100</v>
      </c>
      <c r="B16" s="197"/>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row>
    <row r="17" spans="1:28" ht="159" customHeight="1">
      <c r="A17" s="165" t="s">
        <v>101</v>
      </c>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row>
    <row r="18" spans="1:3" ht="21.75" customHeight="1">
      <c r="A18" s="198"/>
      <c r="B18" s="198"/>
      <c r="C18" s="198"/>
    </row>
    <row r="19" ht="21.75" customHeight="1"/>
    <row r="20" ht="21.75" customHeight="1"/>
  </sheetData>
  <sheetProtection password="CC2F" sheet="1" objects="1" formatCells="0" formatColumns="0" formatRows="0" insertRows="0" sort="0" autoFilter="0" pivotTables="0"/>
  <protectedRanges>
    <protectedRange sqref="A13:Q13" name="区域1"/>
    <protectedRange sqref="S13:AB13" name="区域2"/>
    <protectedRange sqref="A16" name="区域3"/>
    <protectedRange sqref="A2" name="区域4"/>
    <protectedRange sqref="A17" name="区域5"/>
    <protectedRange sqref="B13:Q13" name="区域1_1"/>
    <protectedRange sqref="S13:AB13" name="区域2_1"/>
  </protectedRanges>
  <mergeCells count="42">
    <mergeCell ref="A1:AB1"/>
    <mergeCell ref="A2:AB2"/>
    <mergeCell ref="D3:P3"/>
    <mergeCell ref="R3:AB3"/>
    <mergeCell ref="F4:K4"/>
    <mergeCell ref="M4:P4"/>
    <mergeCell ref="T4:W4"/>
    <mergeCell ref="Y4:AB4"/>
    <mergeCell ref="F14:K14"/>
    <mergeCell ref="M14:P14"/>
    <mergeCell ref="S14:AB14"/>
    <mergeCell ref="A16:AB16"/>
    <mergeCell ref="A17:AB17"/>
    <mergeCell ref="A18:C18"/>
    <mergeCell ref="A3:A10"/>
    <mergeCell ref="B3:B10"/>
    <mergeCell ref="C3:C10"/>
    <mergeCell ref="D4:D10"/>
    <mergeCell ref="E4:E10"/>
    <mergeCell ref="F5:F10"/>
    <mergeCell ref="G5:G10"/>
    <mergeCell ref="H5:H10"/>
    <mergeCell ref="I5:I10"/>
    <mergeCell ref="J5:J10"/>
    <mergeCell ref="K5:K10"/>
    <mergeCell ref="L4:L10"/>
    <mergeCell ref="M5:M10"/>
    <mergeCell ref="N5:N10"/>
    <mergeCell ref="O5:O10"/>
    <mergeCell ref="P5:P10"/>
    <mergeCell ref="Q3:Q10"/>
    <mergeCell ref="R4:R10"/>
    <mergeCell ref="S4:S10"/>
    <mergeCell ref="T5:T10"/>
    <mergeCell ref="U5:U10"/>
    <mergeCell ref="V5:V10"/>
    <mergeCell ref="W5:W10"/>
    <mergeCell ref="X4:X10"/>
    <mergeCell ref="Y5:Y10"/>
    <mergeCell ref="Z5:Z10"/>
    <mergeCell ref="AA5:AA10"/>
    <mergeCell ref="AB5:AB10"/>
  </mergeCells>
  <printOptions horizontalCentered="1" verticalCentered="1"/>
  <pageMargins left="0.59" right="0.59" top="0.7900000000000001" bottom="0.7900000000000001" header="0.59" footer="0.59"/>
  <pageSetup fitToHeight="1" fitToWidth="1" horizontalDpi="600" verticalDpi="600" orientation="landscape" paperSize="9" scale="96"/>
  <headerFooter scaleWithDoc="0">
    <oddFooter>&amp;C&amp;11 53</oddFooter>
  </headerFooter>
</worksheet>
</file>

<file path=xl/worksheets/sheet4.xml><?xml version="1.0" encoding="utf-8"?>
<worksheet xmlns="http://schemas.openxmlformats.org/spreadsheetml/2006/main" xmlns:r="http://schemas.openxmlformats.org/officeDocument/2006/relationships">
  <sheetPr>
    <tabColor rgb="FFFFFF00"/>
  </sheetPr>
  <dimension ref="A2:F9"/>
  <sheetViews>
    <sheetView workbookViewId="0" topLeftCell="A1">
      <selection activeCell="E40" sqref="E40"/>
    </sheetView>
  </sheetViews>
  <sheetFormatPr defaultColWidth="8.625" defaultRowHeight="14.25"/>
  <cols>
    <col min="3" max="3" width="27.625" style="0" customWidth="1"/>
    <col min="4" max="4" width="33.125" style="0" customWidth="1"/>
    <col min="5" max="6" width="27.625" style="0" customWidth="1"/>
  </cols>
  <sheetData>
    <row r="2" spans="1:6" ht="33" customHeight="1" hidden="1">
      <c r="A2" s="44" t="s">
        <v>66</v>
      </c>
      <c r="B2" s="44"/>
      <c r="C2" s="181">
        <v>1</v>
      </c>
      <c r="D2" s="182"/>
      <c r="E2" s="183"/>
      <c r="F2" s="44">
        <v>2</v>
      </c>
    </row>
    <row r="3" spans="1:6" ht="33" customHeight="1" hidden="1">
      <c r="A3" s="45" t="s">
        <v>2</v>
      </c>
      <c r="B3" s="44" t="s">
        <v>67</v>
      </c>
      <c r="C3" s="184"/>
      <c r="D3" s="182"/>
      <c r="E3" s="183"/>
      <c r="F3" s="185"/>
    </row>
    <row r="4" spans="1:6" ht="33" customHeight="1" hidden="1">
      <c r="A4" s="46"/>
      <c r="B4" s="44" t="s">
        <v>70</v>
      </c>
      <c r="C4" s="185"/>
      <c r="D4" s="185"/>
      <c r="E4" s="185"/>
      <c r="F4" s="44"/>
    </row>
    <row r="5" spans="1:6" ht="33" customHeight="1" hidden="1">
      <c r="A5" s="48"/>
      <c r="B5" s="45" t="s">
        <v>71</v>
      </c>
      <c r="C5" s="49"/>
      <c r="D5" s="49"/>
      <c r="E5" s="49"/>
      <c r="F5" s="49"/>
    </row>
    <row r="6" spans="1:6" ht="33" customHeight="1">
      <c r="A6" s="44" t="s">
        <v>66</v>
      </c>
      <c r="B6" s="44"/>
      <c r="C6" s="44">
        <v>1</v>
      </c>
      <c r="D6" s="44">
        <v>2</v>
      </c>
      <c r="E6" s="44">
        <v>3</v>
      </c>
      <c r="F6" s="44">
        <v>4</v>
      </c>
    </row>
    <row r="7" spans="1:6" ht="45.75" customHeight="1">
      <c r="A7" s="45" t="s">
        <v>2</v>
      </c>
      <c r="B7" s="44" t="s">
        <v>67</v>
      </c>
      <c r="C7" s="11" t="s">
        <v>102</v>
      </c>
      <c r="D7" s="11" t="s">
        <v>103</v>
      </c>
      <c r="E7" s="11" t="s">
        <v>104</v>
      </c>
      <c r="F7" s="11" t="s">
        <v>105</v>
      </c>
    </row>
    <row r="8" spans="1:6" ht="33" customHeight="1">
      <c r="A8" s="46"/>
      <c r="B8" s="44" t="s">
        <v>70</v>
      </c>
      <c r="C8" s="44"/>
      <c r="D8" s="44"/>
      <c r="E8" s="44"/>
      <c r="F8" s="44"/>
    </row>
    <row r="9" spans="1:6" ht="33" customHeight="1">
      <c r="A9" s="48"/>
      <c r="B9" s="44" t="s">
        <v>71</v>
      </c>
      <c r="C9" s="49" t="str">
        <f>IF('2、律师执业机构统计表'!E14&lt;0,"错误","正确")</f>
        <v>正确</v>
      </c>
      <c r="D9" s="49" t="str">
        <f>IF('2、律师执业机构统计表'!L14&lt;0,"错误","正确")</f>
        <v>正确</v>
      </c>
      <c r="E9" s="49" t="s">
        <v>106</v>
      </c>
      <c r="F9" s="49" t="str">
        <f>IF('2、律师执业机构统计表'!B13='2、律师执业机构统计表'!S13+'2、律师执业机构统计表'!X13,"正确","错误")</f>
        <v>正确</v>
      </c>
    </row>
  </sheetData>
  <sheetProtection password="CC2F" sheet="1" objects="1"/>
  <mergeCells count="6">
    <mergeCell ref="A2:B2"/>
    <mergeCell ref="C2:E2"/>
    <mergeCell ref="C3:E3"/>
    <mergeCell ref="A6:B6"/>
    <mergeCell ref="A3:A5"/>
    <mergeCell ref="A7:A9"/>
  </mergeCells>
  <conditionalFormatting sqref="C3:F9">
    <cfRule type="expression" priority="1" dxfId="0" stopIfTrue="1">
      <formula>NOT(ISERROR(SEARCH("错误",C3)))</formula>
    </cfRule>
  </conditionalFormatting>
  <printOptions/>
  <pageMargins left="0.7" right="0.7" top="0.75" bottom="0.75" header="0.3" footer="0.3"/>
  <pageSetup horizontalDpi="600" verticalDpi="600" orientation="landscape" paperSize="8"/>
</worksheet>
</file>

<file path=xl/worksheets/sheet5.xml><?xml version="1.0" encoding="utf-8"?>
<worksheet xmlns="http://schemas.openxmlformats.org/spreadsheetml/2006/main" xmlns:r="http://schemas.openxmlformats.org/officeDocument/2006/relationships">
  <sheetPr>
    <pageSetUpPr fitToPage="1"/>
  </sheetPr>
  <dimension ref="A1:AS14"/>
  <sheetViews>
    <sheetView zoomScale="110" zoomScaleNormal="110" zoomScaleSheetLayoutView="100" workbookViewId="0" topLeftCell="A7">
      <selection activeCell="A13" sqref="A13:AS13"/>
    </sheetView>
  </sheetViews>
  <sheetFormatPr defaultColWidth="8.875" defaultRowHeight="14.25"/>
  <cols>
    <col min="1" max="1" width="4.625" style="150" customWidth="1"/>
    <col min="2" max="2" width="5.625" style="150" customWidth="1"/>
    <col min="3" max="45" width="3.875" style="150" customWidth="1"/>
    <col min="46" max="16384" width="8.875" style="150" customWidth="1"/>
  </cols>
  <sheetData>
    <row r="1" spans="1:45" ht="32.25" customHeight="1">
      <c r="A1" s="151" t="s">
        <v>107</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row>
    <row r="2" spans="1:45" ht="14.25">
      <c r="A2" s="152" t="s">
        <v>108</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row>
    <row r="3" spans="1:45" ht="24" customHeight="1">
      <c r="A3" s="153" t="s">
        <v>2</v>
      </c>
      <c r="B3" s="132" t="s">
        <v>109</v>
      </c>
      <c r="C3" s="132"/>
      <c r="D3" s="132"/>
      <c r="E3" s="132"/>
      <c r="F3" s="132"/>
      <c r="G3" s="132"/>
      <c r="H3" s="132"/>
      <c r="I3" s="132"/>
      <c r="J3" s="132"/>
      <c r="K3" s="132"/>
      <c r="L3" s="132" t="s">
        <v>110</v>
      </c>
      <c r="M3" s="132"/>
      <c r="N3" s="132"/>
      <c r="O3" s="132"/>
      <c r="P3" s="132"/>
      <c r="Q3" s="132"/>
      <c r="R3" s="132"/>
      <c r="S3" s="132"/>
      <c r="T3" s="132"/>
      <c r="U3" s="132"/>
      <c r="V3" s="132"/>
      <c r="W3" s="132"/>
      <c r="X3" s="132"/>
      <c r="Y3" s="153" t="s">
        <v>111</v>
      </c>
      <c r="Z3" s="153" t="s">
        <v>112</v>
      </c>
      <c r="AA3" s="132" t="s">
        <v>113</v>
      </c>
      <c r="AB3" s="132"/>
      <c r="AC3" s="132"/>
      <c r="AD3" s="132"/>
      <c r="AE3" s="132"/>
      <c r="AF3" s="132"/>
      <c r="AG3" s="132"/>
      <c r="AH3" s="132"/>
      <c r="AI3" s="132"/>
      <c r="AJ3" s="132"/>
      <c r="AK3" s="132"/>
      <c r="AL3" s="132"/>
      <c r="AM3" s="132"/>
      <c r="AN3" s="132"/>
      <c r="AO3" s="153" t="s">
        <v>114</v>
      </c>
      <c r="AP3" s="88" t="s">
        <v>115</v>
      </c>
      <c r="AQ3" s="88"/>
      <c r="AR3" s="88"/>
      <c r="AS3" s="88"/>
    </row>
    <row r="4" spans="1:45" ht="40.5" customHeight="1">
      <c r="A4" s="153"/>
      <c r="B4" s="132" t="s">
        <v>116</v>
      </c>
      <c r="C4" s="132"/>
      <c r="D4" s="132"/>
      <c r="E4" s="132" t="s">
        <v>117</v>
      </c>
      <c r="F4" s="132"/>
      <c r="G4" s="132"/>
      <c r="H4" s="132"/>
      <c r="I4" s="132"/>
      <c r="J4" s="132"/>
      <c r="K4" s="132"/>
      <c r="L4" s="154" t="s">
        <v>118</v>
      </c>
      <c r="M4" s="155" t="s">
        <v>12</v>
      </c>
      <c r="N4" s="107"/>
      <c r="O4" s="107"/>
      <c r="P4" s="107"/>
      <c r="Q4" s="107"/>
      <c r="R4" s="107"/>
      <c r="S4" s="107"/>
      <c r="T4" s="107"/>
      <c r="U4" s="107"/>
      <c r="V4" s="107"/>
      <c r="W4" s="107"/>
      <c r="X4" s="107"/>
      <c r="Y4" s="153"/>
      <c r="Z4" s="153"/>
      <c r="AA4" s="153" t="s">
        <v>118</v>
      </c>
      <c r="AB4" s="107" t="s">
        <v>12</v>
      </c>
      <c r="AC4" s="107"/>
      <c r="AD4" s="107"/>
      <c r="AE4" s="107"/>
      <c r="AF4" s="107"/>
      <c r="AG4" s="107"/>
      <c r="AH4" s="107"/>
      <c r="AI4" s="107"/>
      <c r="AJ4" s="107"/>
      <c r="AK4" s="107"/>
      <c r="AL4" s="107"/>
      <c r="AM4" s="107"/>
      <c r="AN4" s="107"/>
      <c r="AO4" s="153"/>
      <c r="AP4" s="113" t="s">
        <v>118</v>
      </c>
      <c r="AQ4" s="130" t="s">
        <v>12</v>
      </c>
      <c r="AR4" s="88"/>
      <c r="AS4" s="88"/>
    </row>
    <row r="5" spans="1:45" ht="14.25">
      <c r="A5" s="153"/>
      <c r="B5" s="153" t="s">
        <v>119</v>
      </c>
      <c r="C5" s="153" t="s">
        <v>120</v>
      </c>
      <c r="D5" s="153" t="s">
        <v>121</v>
      </c>
      <c r="E5" s="153" t="s">
        <v>118</v>
      </c>
      <c r="F5" s="154" t="s">
        <v>122</v>
      </c>
      <c r="G5" s="155" t="s">
        <v>12</v>
      </c>
      <c r="H5" s="107"/>
      <c r="I5" s="107"/>
      <c r="J5" s="107"/>
      <c r="K5" s="153" t="s">
        <v>123</v>
      </c>
      <c r="L5" s="153"/>
      <c r="M5" s="153" t="s">
        <v>124</v>
      </c>
      <c r="N5" s="153" t="s">
        <v>125</v>
      </c>
      <c r="O5" s="153" t="s">
        <v>126</v>
      </c>
      <c r="P5" s="153" t="s">
        <v>127</v>
      </c>
      <c r="Q5" s="153" t="s">
        <v>128</v>
      </c>
      <c r="R5" s="153" t="s">
        <v>129</v>
      </c>
      <c r="S5" s="153" t="s">
        <v>130</v>
      </c>
      <c r="T5" s="153" t="s">
        <v>131</v>
      </c>
      <c r="U5" s="153" t="s">
        <v>132</v>
      </c>
      <c r="V5" s="153" t="s">
        <v>133</v>
      </c>
      <c r="W5" s="153" t="s">
        <v>134</v>
      </c>
      <c r="X5" s="153" t="s">
        <v>95</v>
      </c>
      <c r="Y5" s="153"/>
      <c r="Z5" s="153"/>
      <c r="AA5" s="153"/>
      <c r="AB5" s="153" t="s">
        <v>30</v>
      </c>
      <c r="AC5" s="153" t="s">
        <v>135</v>
      </c>
      <c r="AD5" s="153" t="s">
        <v>136</v>
      </c>
      <c r="AE5" s="153" t="s">
        <v>137</v>
      </c>
      <c r="AF5" s="153" t="s">
        <v>138</v>
      </c>
      <c r="AG5" s="153" t="s">
        <v>139</v>
      </c>
      <c r="AH5" s="153" t="s">
        <v>33</v>
      </c>
      <c r="AI5" s="153" t="s">
        <v>140</v>
      </c>
      <c r="AJ5" s="153" t="s">
        <v>34</v>
      </c>
      <c r="AK5" s="153" t="s">
        <v>141</v>
      </c>
      <c r="AL5" s="153" t="s">
        <v>142</v>
      </c>
      <c r="AM5" s="153" t="s">
        <v>143</v>
      </c>
      <c r="AN5" s="153" t="s">
        <v>95</v>
      </c>
      <c r="AO5" s="153"/>
      <c r="AP5" s="85"/>
      <c r="AQ5" s="85" t="s">
        <v>144</v>
      </c>
      <c r="AR5" s="178" t="s">
        <v>145</v>
      </c>
      <c r="AS5" s="85" t="s">
        <v>146</v>
      </c>
    </row>
    <row r="6" spans="1:45" ht="14.25">
      <c r="A6" s="153"/>
      <c r="B6" s="153"/>
      <c r="C6" s="153"/>
      <c r="D6" s="153"/>
      <c r="E6" s="153"/>
      <c r="F6" s="153"/>
      <c r="G6" s="153" t="s">
        <v>147</v>
      </c>
      <c r="H6" s="153" t="s">
        <v>148</v>
      </c>
      <c r="I6" s="153" t="s">
        <v>149</v>
      </c>
      <c r="J6" s="153" t="s">
        <v>150</v>
      </c>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85"/>
      <c r="AQ6" s="85"/>
      <c r="AR6" s="179"/>
      <c r="AS6" s="85"/>
    </row>
    <row r="7" spans="1:45" ht="159" customHeight="1">
      <c r="A7" s="153"/>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85"/>
      <c r="AQ7" s="85"/>
      <c r="AR7" s="112"/>
      <c r="AS7" s="85"/>
    </row>
    <row r="8" spans="1:45" ht="14.25">
      <c r="A8" s="107" t="s">
        <v>55</v>
      </c>
      <c r="B8" s="107" t="s">
        <v>151</v>
      </c>
      <c r="C8" s="132" t="s">
        <v>97</v>
      </c>
      <c r="D8" s="153" t="s">
        <v>97</v>
      </c>
      <c r="E8" s="132" t="s">
        <v>97</v>
      </c>
      <c r="F8" s="153" t="s">
        <v>97</v>
      </c>
      <c r="G8" s="132" t="s">
        <v>97</v>
      </c>
      <c r="H8" s="132" t="s">
        <v>97</v>
      </c>
      <c r="I8" s="132" t="s">
        <v>97</v>
      </c>
      <c r="J8" s="132" t="s">
        <v>97</v>
      </c>
      <c r="K8" s="132" t="s">
        <v>97</v>
      </c>
      <c r="L8" s="132" t="s">
        <v>97</v>
      </c>
      <c r="M8" s="132" t="s">
        <v>97</v>
      </c>
      <c r="N8" s="132" t="s">
        <v>97</v>
      </c>
      <c r="O8" s="132" t="s">
        <v>97</v>
      </c>
      <c r="P8" s="132" t="s">
        <v>97</v>
      </c>
      <c r="Q8" s="132" t="s">
        <v>97</v>
      </c>
      <c r="R8" s="132" t="s">
        <v>97</v>
      </c>
      <c r="S8" s="132" t="s">
        <v>97</v>
      </c>
      <c r="T8" s="132" t="s">
        <v>97</v>
      </c>
      <c r="U8" s="132" t="s">
        <v>97</v>
      </c>
      <c r="V8" s="132" t="s">
        <v>97</v>
      </c>
      <c r="W8" s="132" t="s">
        <v>97</v>
      </c>
      <c r="X8" s="132" t="s">
        <v>97</v>
      </c>
      <c r="Y8" s="132" t="s">
        <v>97</v>
      </c>
      <c r="Z8" s="132" t="s">
        <v>97</v>
      </c>
      <c r="AA8" s="132" t="s">
        <v>97</v>
      </c>
      <c r="AB8" s="132" t="s">
        <v>97</v>
      </c>
      <c r="AC8" s="132" t="s">
        <v>97</v>
      </c>
      <c r="AD8" s="132" t="s">
        <v>97</v>
      </c>
      <c r="AE8" s="132" t="s">
        <v>97</v>
      </c>
      <c r="AF8" s="132" t="s">
        <v>97</v>
      </c>
      <c r="AG8" s="132" t="s">
        <v>97</v>
      </c>
      <c r="AH8" s="132" t="s">
        <v>97</v>
      </c>
      <c r="AI8" s="132" t="s">
        <v>97</v>
      </c>
      <c r="AJ8" s="132" t="s">
        <v>97</v>
      </c>
      <c r="AK8" s="132" t="s">
        <v>97</v>
      </c>
      <c r="AL8" s="132" t="s">
        <v>97</v>
      </c>
      <c r="AM8" s="132" t="s">
        <v>97</v>
      </c>
      <c r="AN8" s="132" t="s">
        <v>97</v>
      </c>
      <c r="AO8" s="90" t="s">
        <v>97</v>
      </c>
      <c r="AP8" s="90" t="s">
        <v>97</v>
      </c>
      <c r="AQ8" s="90" t="s">
        <v>97</v>
      </c>
      <c r="AR8" s="90" t="s">
        <v>97</v>
      </c>
      <c r="AS8" s="90" t="s">
        <v>97</v>
      </c>
    </row>
    <row r="9" spans="1:45" ht="14.25">
      <c r="A9" s="107" t="s">
        <v>58</v>
      </c>
      <c r="B9" s="107">
        <v>1</v>
      </c>
      <c r="C9" s="107">
        <v>2</v>
      </c>
      <c r="D9" s="107">
        <v>3</v>
      </c>
      <c r="E9" s="107">
        <v>4</v>
      </c>
      <c r="F9" s="107">
        <v>5</v>
      </c>
      <c r="G9" s="107">
        <v>6</v>
      </c>
      <c r="H9" s="107">
        <v>7</v>
      </c>
      <c r="I9" s="107">
        <v>8</v>
      </c>
      <c r="J9" s="107">
        <v>9</v>
      </c>
      <c r="K9" s="107">
        <v>10</v>
      </c>
      <c r="L9" s="107">
        <v>11</v>
      </c>
      <c r="M9" s="107">
        <v>12</v>
      </c>
      <c r="N9" s="107">
        <v>13</v>
      </c>
      <c r="O9" s="107">
        <v>14</v>
      </c>
      <c r="P9" s="107">
        <v>15</v>
      </c>
      <c r="Q9" s="107">
        <v>16</v>
      </c>
      <c r="R9" s="107">
        <v>17</v>
      </c>
      <c r="S9" s="107">
        <v>18</v>
      </c>
      <c r="T9" s="107">
        <v>19</v>
      </c>
      <c r="U9" s="107">
        <v>20</v>
      </c>
      <c r="V9" s="107">
        <v>21</v>
      </c>
      <c r="W9" s="107">
        <v>22</v>
      </c>
      <c r="X9" s="107">
        <v>23</v>
      </c>
      <c r="Y9" s="107">
        <v>24</v>
      </c>
      <c r="Z9" s="107">
        <v>25</v>
      </c>
      <c r="AA9" s="107">
        <v>26</v>
      </c>
      <c r="AB9" s="107">
        <v>27</v>
      </c>
      <c r="AC9" s="107">
        <v>28</v>
      </c>
      <c r="AD9" s="107">
        <v>29</v>
      </c>
      <c r="AE9" s="107">
        <v>30</v>
      </c>
      <c r="AF9" s="107">
        <v>31</v>
      </c>
      <c r="AG9" s="107">
        <v>32</v>
      </c>
      <c r="AH9" s="107">
        <v>33</v>
      </c>
      <c r="AI9" s="107">
        <v>34</v>
      </c>
      <c r="AJ9" s="107">
        <v>35</v>
      </c>
      <c r="AK9" s="107">
        <v>36</v>
      </c>
      <c r="AL9" s="107">
        <v>37</v>
      </c>
      <c r="AM9" s="107">
        <v>38</v>
      </c>
      <c r="AN9" s="107">
        <v>39</v>
      </c>
      <c r="AO9" s="107">
        <v>40</v>
      </c>
      <c r="AP9" s="107">
        <v>41</v>
      </c>
      <c r="AQ9" s="107">
        <v>42</v>
      </c>
      <c r="AR9" s="107">
        <v>43</v>
      </c>
      <c r="AS9" s="107">
        <v>44</v>
      </c>
    </row>
    <row r="10" spans="1:45" s="149" customFormat="1" ht="12">
      <c r="A10" s="27" t="s">
        <v>59</v>
      </c>
      <c r="B10" s="156">
        <f>D10/C10</f>
        <v>0.5666135881104034</v>
      </c>
      <c r="C10" s="157">
        <v>3768</v>
      </c>
      <c r="D10" s="157">
        <v>2135</v>
      </c>
      <c r="E10" s="158">
        <f>F10+K10</f>
        <v>3194</v>
      </c>
      <c r="F10" s="159">
        <v>2892</v>
      </c>
      <c r="G10" s="159">
        <v>1644</v>
      </c>
      <c r="H10" s="159">
        <v>498</v>
      </c>
      <c r="I10" s="159">
        <v>311</v>
      </c>
      <c r="J10" s="159">
        <v>118</v>
      </c>
      <c r="K10" s="159">
        <v>302</v>
      </c>
      <c r="L10" s="158">
        <f>SUM(M10:X10)</f>
        <v>21390</v>
      </c>
      <c r="M10" s="166">
        <v>1606</v>
      </c>
      <c r="N10" s="167">
        <v>4085</v>
      </c>
      <c r="O10" s="167">
        <v>1334</v>
      </c>
      <c r="P10" s="167">
        <v>5</v>
      </c>
      <c r="Q10" s="167">
        <v>915</v>
      </c>
      <c r="R10" s="167">
        <v>12</v>
      </c>
      <c r="S10" s="167">
        <v>1236</v>
      </c>
      <c r="T10" s="166">
        <v>725</v>
      </c>
      <c r="U10" s="166">
        <v>1942</v>
      </c>
      <c r="V10" s="167">
        <v>41</v>
      </c>
      <c r="W10" s="167">
        <v>77</v>
      </c>
      <c r="X10" s="166">
        <v>9412</v>
      </c>
      <c r="Y10" s="171">
        <v>767</v>
      </c>
      <c r="Z10" s="171">
        <v>30</v>
      </c>
      <c r="AA10" s="172">
        <f>SUM(AB10:AN10)</f>
        <v>1753</v>
      </c>
      <c r="AB10" s="173">
        <v>304</v>
      </c>
      <c r="AC10" s="173">
        <v>82</v>
      </c>
      <c r="AD10" s="173">
        <v>17</v>
      </c>
      <c r="AE10" s="173">
        <v>24</v>
      </c>
      <c r="AF10" s="173">
        <v>0</v>
      </c>
      <c r="AG10" s="173">
        <v>56</v>
      </c>
      <c r="AH10" s="173">
        <v>16</v>
      </c>
      <c r="AI10" s="173">
        <v>4</v>
      </c>
      <c r="AJ10" s="173">
        <v>99</v>
      </c>
      <c r="AK10" s="173">
        <v>0</v>
      </c>
      <c r="AL10" s="173">
        <v>2</v>
      </c>
      <c r="AM10" s="173">
        <v>68</v>
      </c>
      <c r="AN10" s="177">
        <v>1081</v>
      </c>
      <c r="AO10" s="180">
        <v>3753</v>
      </c>
      <c r="AP10" s="177">
        <v>622</v>
      </c>
      <c r="AQ10" s="173">
        <v>469</v>
      </c>
      <c r="AR10" s="173">
        <v>150</v>
      </c>
      <c r="AS10" s="173">
        <v>3</v>
      </c>
    </row>
    <row r="11" spans="1:45" s="149" customFormat="1" ht="12.75" customHeight="1" hidden="1">
      <c r="A11" s="160" t="s">
        <v>152</v>
      </c>
      <c r="B11" s="161">
        <f>D10/C10</f>
        <v>0.5666135881104034</v>
      </c>
      <c r="C11" s="162" t="s">
        <v>153</v>
      </c>
      <c r="D11" s="162" t="s">
        <v>153</v>
      </c>
      <c r="E11" s="161">
        <f>F10+K10</f>
        <v>3194</v>
      </c>
      <c r="F11" s="162">
        <f>SUM(G10:J10)-F10</f>
        <v>-321</v>
      </c>
      <c r="G11" s="163" t="s">
        <v>154</v>
      </c>
      <c r="H11" s="164"/>
      <c r="I11" s="164"/>
      <c r="J11" s="168"/>
      <c r="K11" s="162"/>
      <c r="L11" s="161">
        <f>SUM(M10:X10)-L10</f>
        <v>0</v>
      </c>
      <c r="M11" s="162" t="s">
        <v>61</v>
      </c>
      <c r="N11" s="169"/>
      <c r="O11" s="169"/>
      <c r="P11" s="169"/>
      <c r="Q11" s="169"/>
      <c r="R11" s="169"/>
      <c r="S11" s="169"/>
      <c r="T11" s="162"/>
      <c r="U11" s="162"/>
      <c r="V11" s="169"/>
      <c r="W11" s="169"/>
      <c r="X11" s="162"/>
      <c r="Y11" s="162"/>
      <c r="Z11" s="162"/>
      <c r="AA11" s="161">
        <f>SUM(AB10:AN10)-AA10</f>
        <v>0</v>
      </c>
      <c r="AB11" s="174" t="s">
        <v>61</v>
      </c>
      <c r="AC11" s="175"/>
      <c r="AD11" s="176"/>
      <c r="AE11" s="169"/>
      <c r="AF11" s="169"/>
      <c r="AG11" s="169"/>
      <c r="AH11" s="169"/>
      <c r="AI11" s="169"/>
      <c r="AJ11" s="169"/>
      <c r="AK11" s="169"/>
      <c r="AL11" s="169"/>
      <c r="AM11" s="169"/>
      <c r="AN11" s="169"/>
      <c r="AO11" s="162"/>
      <c r="AP11" s="162">
        <f>AQ10+AR10+AS10-AP10</f>
        <v>0</v>
      </c>
      <c r="AQ11" s="163" t="s">
        <v>154</v>
      </c>
      <c r="AR11" s="164"/>
      <c r="AS11" s="168"/>
    </row>
    <row r="12" spans="1:45" s="149" customFormat="1" ht="12" hidden="1">
      <c r="A12" s="160"/>
      <c r="B12" s="160"/>
      <c r="C12" s="160"/>
      <c r="D12" s="160"/>
      <c r="E12" s="160"/>
      <c r="F12" s="160"/>
      <c r="G12" s="160"/>
      <c r="H12" s="160"/>
      <c r="I12" s="160"/>
      <c r="J12" s="160"/>
      <c r="K12" s="160"/>
      <c r="L12" s="160"/>
      <c r="M12" s="160"/>
      <c r="N12" s="170"/>
      <c r="O12" s="170"/>
      <c r="P12" s="170"/>
      <c r="Q12" s="170"/>
      <c r="R12" s="170"/>
      <c r="S12" s="170"/>
      <c r="T12" s="160"/>
      <c r="U12" s="160"/>
      <c r="V12" s="170"/>
      <c r="W12" s="170"/>
      <c r="X12" s="160"/>
      <c r="Y12" s="160"/>
      <c r="Z12" s="160"/>
      <c r="AA12" s="160"/>
      <c r="AB12" s="170"/>
      <c r="AC12" s="170"/>
      <c r="AD12" s="170"/>
      <c r="AE12" s="170"/>
      <c r="AF12" s="170"/>
      <c r="AG12" s="170"/>
      <c r="AH12" s="170"/>
      <c r="AI12" s="170"/>
      <c r="AJ12" s="170"/>
      <c r="AK12" s="170"/>
      <c r="AL12" s="170"/>
      <c r="AM12" s="170"/>
      <c r="AN12" s="170"/>
      <c r="AO12" s="160"/>
      <c r="AP12" s="160"/>
      <c r="AQ12" s="160"/>
      <c r="AR12" s="160"/>
      <c r="AS12" s="160"/>
    </row>
    <row r="13" spans="1:45" ht="14.25">
      <c r="A13" s="165" t="s">
        <v>155</v>
      </c>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row>
    <row r="14" spans="1:45" ht="189" customHeight="1">
      <c r="A14" s="165" t="s">
        <v>156</v>
      </c>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row>
  </sheetData>
  <sheetProtection password="CC2F" sheet="1" formatCells="0" formatColumns="0" formatRows="0" insertRows="0" sort="0" autoFilter="0" pivotTables="0"/>
  <protectedRanges>
    <protectedRange sqref="A10" name="区域8"/>
    <protectedRange sqref="AB10:AS10" name="区域7"/>
    <protectedRange sqref="M10:Z10" name="区域6"/>
    <protectedRange sqref="F10:K10" name="区域5"/>
    <protectedRange sqref="C10:D10" name="区域1"/>
    <protectedRange sqref="A13" name="区域3"/>
    <protectedRange sqref="A2" name="区域4"/>
    <protectedRange sqref="C10:D10" name="区域1_1"/>
    <protectedRange sqref="F10:K10" name="区域5_1"/>
    <protectedRange sqref="M10:Z10" name="区域6_1"/>
  </protectedRanges>
  <mergeCells count="62">
    <mergeCell ref="A1:AS1"/>
    <mergeCell ref="A2:AS2"/>
    <mergeCell ref="B3:K3"/>
    <mergeCell ref="L3:X3"/>
    <mergeCell ref="AA3:AN3"/>
    <mergeCell ref="AP3:AS3"/>
    <mergeCell ref="B4:D4"/>
    <mergeCell ref="E4:K4"/>
    <mergeCell ref="M4:X4"/>
    <mergeCell ref="AB4:AN4"/>
    <mergeCell ref="AQ4:AS4"/>
    <mergeCell ref="G5:J5"/>
    <mergeCell ref="G11:J11"/>
    <mergeCell ref="AB11:AD11"/>
    <mergeCell ref="AQ11:AS11"/>
    <mergeCell ref="A13:AS13"/>
    <mergeCell ref="A14:AS14"/>
    <mergeCell ref="A3:A7"/>
    <mergeCell ref="B5:B7"/>
    <mergeCell ref="C5:C7"/>
    <mergeCell ref="D5:D7"/>
    <mergeCell ref="E5:E7"/>
    <mergeCell ref="F5:F7"/>
    <mergeCell ref="G6:G7"/>
    <mergeCell ref="H6:H7"/>
    <mergeCell ref="I6:I7"/>
    <mergeCell ref="J6:J7"/>
    <mergeCell ref="K5:K7"/>
    <mergeCell ref="L4:L7"/>
    <mergeCell ref="M5:M7"/>
    <mergeCell ref="N5:N7"/>
    <mergeCell ref="O5:O7"/>
    <mergeCell ref="P5:P7"/>
    <mergeCell ref="Q5:Q7"/>
    <mergeCell ref="R5:R7"/>
    <mergeCell ref="S5:S7"/>
    <mergeCell ref="T5:T7"/>
    <mergeCell ref="U5:U7"/>
    <mergeCell ref="V5:V7"/>
    <mergeCell ref="W5:W7"/>
    <mergeCell ref="X5:X7"/>
    <mergeCell ref="Y3:Y7"/>
    <mergeCell ref="Z3:Z7"/>
    <mergeCell ref="AA4:AA7"/>
    <mergeCell ref="AB5:AB7"/>
    <mergeCell ref="AC5:AC7"/>
    <mergeCell ref="AD5:AD7"/>
    <mergeCell ref="AE5:AE7"/>
    <mergeCell ref="AF5:AF7"/>
    <mergeCell ref="AG5:AG7"/>
    <mergeCell ref="AH5:AH7"/>
    <mergeCell ref="AI5:AI7"/>
    <mergeCell ref="AJ5:AJ7"/>
    <mergeCell ref="AK5:AK7"/>
    <mergeCell ref="AL5:AL7"/>
    <mergeCell ref="AM5:AM7"/>
    <mergeCell ref="AN5:AN7"/>
    <mergeCell ref="AO3:AO7"/>
    <mergeCell ref="AP4:AP7"/>
    <mergeCell ref="AQ5:AQ7"/>
    <mergeCell ref="AR5:AR7"/>
    <mergeCell ref="AS5:AS7"/>
  </mergeCells>
  <printOptions horizontalCentered="1" verticalCentered="1"/>
  <pageMargins left="0.59" right="0.59" top="0.7900000000000001" bottom="0.7900000000000001" header="0.59" footer="0.59"/>
  <pageSetup fitToHeight="1" fitToWidth="1" horizontalDpi="600" verticalDpi="600" orientation="landscape" paperSize="9" scale="71"/>
  <headerFooter scaleWithDoc="0">
    <oddFooter>&amp;C&amp;11 54</oddFooter>
  </headerFooter>
  <rowBreaks count="1" manualBreakCount="1">
    <brk id="14" max="44" man="1"/>
  </rowBreaks>
  <ignoredErrors>
    <ignoredError sqref="B10" evalError="1"/>
  </ignoredErrors>
</worksheet>
</file>

<file path=xl/worksheets/sheet6.xml><?xml version="1.0" encoding="utf-8"?>
<worksheet xmlns="http://schemas.openxmlformats.org/spreadsheetml/2006/main" xmlns:r="http://schemas.openxmlformats.org/officeDocument/2006/relationships">
  <sheetPr>
    <tabColor rgb="FFFFFF00"/>
  </sheetPr>
  <dimension ref="A2:F9"/>
  <sheetViews>
    <sheetView workbookViewId="0" topLeftCell="A1">
      <selection activeCell="F6" sqref="F6"/>
    </sheetView>
  </sheetViews>
  <sheetFormatPr defaultColWidth="8.625" defaultRowHeight="14.25"/>
  <cols>
    <col min="1" max="1" width="3.875" style="0" customWidth="1"/>
    <col min="3" max="3" width="32.00390625" style="0" customWidth="1"/>
    <col min="4" max="4" width="30.00390625" style="0" customWidth="1"/>
    <col min="5" max="5" width="20.875" style="0" customWidth="1"/>
    <col min="6" max="6" width="38.25390625" style="0" customWidth="1"/>
  </cols>
  <sheetData>
    <row r="2" spans="1:6" ht="33" customHeight="1">
      <c r="A2" s="44" t="s">
        <v>66</v>
      </c>
      <c r="B2" s="44"/>
      <c r="C2" s="44">
        <v>1</v>
      </c>
      <c r="D2" s="44">
        <v>2</v>
      </c>
      <c r="E2" s="44">
        <v>3</v>
      </c>
      <c r="F2" s="44">
        <v>4</v>
      </c>
    </row>
    <row r="3" spans="1:6" ht="33" customHeight="1">
      <c r="A3" s="45" t="s">
        <v>2</v>
      </c>
      <c r="B3" s="44" t="s">
        <v>67</v>
      </c>
      <c r="C3" s="11" t="s">
        <v>157</v>
      </c>
      <c r="D3" s="11" t="s">
        <v>158</v>
      </c>
      <c r="E3" s="11" t="s">
        <v>159</v>
      </c>
      <c r="F3" s="11" t="s">
        <v>160</v>
      </c>
    </row>
    <row r="4" spans="1:6" ht="33" customHeight="1">
      <c r="A4" s="46"/>
      <c r="B4" s="44" t="s">
        <v>70</v>
      </c>
      <c r="C4" s="11"/>
      <c r="D4" s="11"/>
      <c r="E4" s="11"/>
      <c r="F4" s="47"/>
    </row>
    <row r="5" spans="1:6" ht="33" customHeight="1">
      <c r="A5" s="48"/>
      <c r="B5" s="45" t="s">
        <v>71</v>
      </c>
      <c r="C5" s="148" t="s">
        <v>106</v>
      </c>
      <c r="D5" s="148" t="s">
        <v>106</v>
      </c>
      <c r="E5" s="49" t="str">
        <f>IF('3、律师业务统计表一'!F11&gt;0,"错误","正确")</f>
        <v>正确</v>
      </c>
      <c r="F5" s="148" t="s">
        <v>106</v>
      </c>
    </row>
    <row r="6" spans="1:6" ht="33" customHeight="1">
      <c r="A6" s="44" t="s">
        <v>66</v>
      </c>
      <c r="B6" s="44"/>
      <c r="C6" s="47">
        <v>5</v>
      </c>
      <c r="D6" s="47">
        <v>6</v>
      </c>
      <c r="E6" s="47">
        <v>7</v>
      </c>
      <c r="F6" s="47">
        <v>8</v>
      </c>
    </row>
    <row r="7" spans="1:6" ht="45.75" customHeight="1">
      <c r="A7" s="45" t="s">
        <v>2</v>
      </c>
      <c r="B7" s="44" t="s">
        <v>67</v>
      </c>
      <c r="C7" s="11" t="s">
        <v>161</v>
      </c>
      <c r="D7" s="11" t="s">
        <v>162</v>
      </c>
      <c r="E7" s="11"/>
      <c r="F7" s="11"/>
    </row>
    <row r="8" spans="1:6" ht="33" customHeight="1">
      <c r="A8" s="46"/>
      <c r="B8" s="44" t="s">
        <v>70</v>
      </c>
      <c r="C8" s="47"/>
      <c r="D8" s="47"/>
      <c r="E8" s="47"/>
      <c r="F8" s="47"/>
    </row>
    <row r="9" spans="1:6" ht="33" customHeight="1">
      <c r="A9" s="48"/>
      <c r="B9" s="44" t="s">
        <v>71</v>
      </c>
      <c r="C9" s="148" t="s">
        <v>106</v>
      </c>
      <c r="D9" s="49" t="str">
        <f>IF('3、律师业务统计表一'!AP11&gt;0,"错误","正确")</f>
        <v>正确</v>
      </c>
      <c r="E9" s="47"/>
      <c r="F9" s="47"/>
    </row>
  </sheetData>
  <sheetProtection password="CC2F" sheet="1" objects="1"/>
  <mergeCells count="4">
    <mergeCell ref="A2:B2"/>
    <mergeCell ref="A6:B6"/>
    <mergeCell ref="A3:A5"/>
    <mergeCell ref="A7:A9"/>
  </mergeCells>
  <conditionalFormatting sqref="C3:F9">
    <cfRule type="expression" priority="1" dxfId="0" stopIfTrue="1">
      <formula>NOT(ISERROR(SEARCH("错误",C3)))</formula>
    </cfRule>
  </conditionalFormatting>
  <printOptions/>
  <pageMargins left="0.7" right="0.7" top="0.75" bottom="0.75" header="0.3" footer="0.3"/>
  <pageSetup horizontalDpi="600" verticalDpi="600" orientation="landscape" paperSize="8"/>
</worksheet>
</file>

<file path=xl/worksheets/sheet7.xml><?xml version="1.0" encoding="utf-8"?>
<worksheet xmlns="http://schemas.openxmlformats.org/spreadsheetml/2006/main" xmlns:r="http://schemas.openxmlformats.org/officeDocument/2006/relationships">
  <sheetPr>
    <pageSetUpPr fitToPage="1"/>
  </sheetPr>
  <dimension ref="A1:X19"/>
  <sheetViews>
    <sheetView view="pageBreakPreview" zoomScale="120" zoomScaleSheetLayoutView="120" workbookViewId="0" topLeftCell="A4">
      <selection activeCell="A13" sqref="A13:X13"/>
    </sheetView>
  </sheetViews>
  <sheetFormatPr defaultColWidth="8.625" defaultRowHeight="14.25"/>
  <cols>
    <col min="1" max="1" width="8.625" style="125" customWidth="1"/>
    <col min="2" max="16" width="5.50390625" style="125" customWidth="1"/>
    <col min="17" max="17" width="5.375" style="125" customWidth="1"/>
    <col min="18" max="18" width="6.375" style="125" customWidth="1"/>
    <col min="19" max="19" width="4.875" style="125" customWidth="1"/>
    <col min="20" max="20" width="6.375" style="125" customWidth="1"/>
    <col min="21" max="24" width="5.50390625" style="125" customWidth="1"/>
    <col min="25" max="16384" width="8.625" style="125" customWidth="1"/>
  </cols>
  <sheetData>
    <row r="1" spans="1:24" s="124" customFormat="1" ht="24.75" customHeight="1">
      <c r="A1" s="126" t="s">
        <v>163</v>
      </c>
      <c r="B1" s="126"/>
      <c r="C1" s="126"/>
      <c r="D1" s="126"/>
      <c r="E1" s="126"/>
      <c r="F1" s="126"/>
      <c r="G1" s="126"/>
      <c r="H1" s="126"/>
      <c r="I1" s="126"/>
      <c r="J1" s="126"/>
      <c r="K1" s="126"/>
      <c r="L1" s="126"/>
      <c r="M1" s="126"/>
      <c r="N1" s="126"/>
      <c r="O1" s="126"/>
      <c r="P1" s="126"/>
      <c r="Q1" s="126"/>
      <c r="R1" s="126"/>
      <c r="S1" s="126"/>
      <c r="T1" s="126"/>
      <c r="U1" s="126"/>
      <c r="V1" s="126"/>
      <c r="W1" s="126"/>
      <c r="X1" s="126"/>
    </row>
    <row r="2" spans="1:24" ht="18.75" customHeight="1">
      <c r="A2" s="127" t="s">
        <v>164</v>
      </c>
      <c r="B2" s="127"/>
      <c r="C2" s="127"/>
      <c r="D2" s="127"/>
      <c r="E2" s="127"/>
      <c r="F2" s="127"/>
      <c r="G2" s="127"/>
      <c r="H2" s="127"/>
      <c r="I2" s="127"/>
      <c r="J2" s="127"/>
      <c r="K2" s="127"/>
      <c r="L2" s="127"/>
      <c r="M2" s="127"/>
      <c r="N2" s="127"/>
      <c r="O2" s="127"/>
      <c r="P2" s="127"/>
      <c r="Q2" s="127"/>
      <c r="R2" s="127"/>
      <c r="S2" s="127"/>
      <c r="T2" s="127"/>
      <c r="U2" s="127"/>
      <c r="V2" s="127"/>
      <c r="W2" s="127"/>
      <c r="X2" s="127"/>
    </row>
    <row r="3" spans="1:24" ht="18.75" customHeight="1">
      <c r="A3" s="85" t="s">
        <v>2</v>
      </c>
      <c r="B3" s="128" t="s">
        <v>165</v>
      </c>
      <c r="C3" s="129"/>
      <c r="D3" s="129"/>
      <c r="E3" s="129"/>
      <c r="F3" s="130"/>
      <c r="G3" s="128" t="s">
        <v>166</v>
      </c>
      <c r="H3" s="129"/>
      <c r="I3" s="129"/>
      <c r="J3" s="129"/>
      <c r="K3" s="129"/>
      <c r="L3" s="129"/>
      <c r="M3" s="129"/>
      <c r="N3" s="129"/>
      <c r="O3" s="129"/>
      <c r="P3" s="129"/>
      <c r="Q3" s="130"/>
      <c r="R3" s="86" t="s">
        <v>167</v>
      </c>
      <c r="S3" s="139"/>
      <c r="T3" s="139"/>
      <c r="U3" s="139"/>
      <c r="V3" s="139"/>
      <c r="W3" s="139"/>
      <c r="X3" s="139"/>
    </row>
    <row r="4" spans="1:24" ht="17.25" customHeight="1">
      <c r="A4" s="85"/>
      <c r="B4" s="113" t="s">
        <v>118</v>
      </c>
      <c r="C4" s="131" t="s">
        <v>12</v>
      </c>
      <c r="D4" s="132"/>
      <c r="E4" s="132"/>
      <c r="F4" s="132"/>
      <c r="G4" s="85" t="s">
        <v>168</v>
      </c>
      <c r="H4" s="85" t="s">
        <v>169</v>
      </c>
      <c r="I4" s="85" t="s">
        <v>170</v>
      </c>
      <c r="J4" s="85" t="s">
        <v>171</v>
      </c>
      <c r="K4" s="85" t="s">
        <v>172</v>
      </c>
      <c r="L4" s="85" t="s">
        <v>173</v>
      </c>
      <c r="M4" s="85" t="s">
        <v>174</v>
      </c>
      <c r="N4" s="85" t="s">
        <v>175</v>
      </c>
      <c r="O4" s="86" t="s">
        <v>176</v>
      </c>
      <c r="P4" s="86"/>
      <c r="Q4" s="86"/>
      <c r="R4" s="140" t="s">
        <v>177</v>
      </c>
      <c r="S4" s="141" t="s">
        <v>12</v>
      </c>
      <c r="T4" s="86"/>
      <c r="U4" s="86"/>
      <c r="V4" s="86"/>
      <c r="W4" s="86"/>
      <c r="X4" s="86"/>
    </row>
    <row r="5" spans="1:24" ht="34.5" customHeight="1">
      <c r="A5" s="85"/>
      <c r="B5" s="85"/>
      <c r="C5" s="7" t="s">
        <v>178</v>
      </c>
      <c r="D5" s="7" t="s">
        <v>179</v>
      </c>
      <c r="E5" s="7" t="s">
        <v>180</v>
      </c>
      <c r="F5" s="7" t="s">
        <v>95</v>
      </c>
      <c r="G5" s="85"/>
      <c r="H5" s="85"/>
      <c r="I5" s="85"/>
      <c r="J5" s="85"/>
      <c r="K5" s="85"/>
      <c r="L5" s="85"/>
      <c r="M5" s="85"/>
      <c r="N5" s="85"/>
      <c r="O5" s="7" t="s">
        <v>168</v>
      </c>
      <c r="P5" s="7" t="s">
        <v>181</v>
      </c>
      <c r="Q5" s="7" t="s">
        <v>182</v>
      </c>
      <c r="R5" s="89"/>
      <c r="S5" s="89" t="s">
        <v>183</v>
      </c>
      <c r="T5" s="89" t="s">
        <v>184</v>
      </c>
      <c r="U5" s="89" t="s">
        <v>185</v>
      </c>
      <c r="V5" s="89" t="s">
        <v>186</v>
      </c>
      <c r="W5" s="7" t="s">
        <v>187</v>
      </c>
      <c r="X5" s="7" t="s">
        <v>95</v>
      </c>
    </row>
    <row r="6" spans="1:24" ht="24" customHeight="1">
      <c r="A6" s="85"/>
      <c r="B6" s="85"/>
      <c r="C6" s="7"/>
      <c r="D6" s="7"/>
      <c r="E6" s="7"/>
      <c r="F6" s="7"/>
      <c r="G6" s="85"/>
      <c r="H6" s="85"/>
      <c r="I6" s="85"/>
      <c r="J6" s="85"/>
      <c r="K6" s="85"/>
      <c r="L6" s="85"/>
      <c r="M6" s="85"/>
      <c r="N6" s="85"/>
      <c r="O6" s="7"/>
      <c r="P6" s="7"/>
      <c r="Q6" s="7"/>
      <c r="R6" s="89"/>
      <c r="S6" s="89"/>
      <c r="T6" s="89"/>
      <c r="U6" s="89"/>
      <c r="V6" s="89"/>
      <c r="W6" s="7"/>
      <c r="X6" s="7"/>
    </row>
    <row r="7" spans="1:24" ht="165.75" customHeight="1">
      <c r="A7" s="85"/>
      <c r="B7" s="85"/>
      <c r="C7" s="7"/>
      <c r="D7" s="7"/>
      <c r="E7" s="7"/>
      <c r="F7" s="7"/>
      <c r="G7" s="85"/>
      <c r="H7" s="85"/>
      <c r="I7" s="85"/>
      <c r="J7" s="85"/>
      <c r="K7" s="85"/>
      <c r="L7" s="85"/>
      <c r="M7" s="85"/>
      <c r="N7" s="85"/>
      <c r="O7" s="7"/>
      <c r="P7" s="7"/>
      <c r="Q7" s="7"/>
      <c r="R7" s="89"/>
      <c r="S7" s="89"/>
      <c r="T7" s="89"/>
      <c r="U7" s="89"/>
      <c r="V7" s="89"/>
      <c r="W7" s="7"/>
      <c r="X7" s="7"/>
    </row>
    <row r="8" spans="1:24" ht="14.25" customHeight="1">
      <c r="A8" s="88" t="s">
        <v>55</v>
      </c>
      <c r="B8" s="90" t="s">
        <v>96</v>
      </c>
      <c r="C8" s="90" t="s">
        <v>96</v>
      </c>
      <c r="D8" s="90" t="s">
        <v>96</v>
      </c>
      <c r="E8" s="90" t="s">
        <v>96</v>
      </c>
      <c r="F8" s="90" t="s">
        <v>96</v>
      </c>
      <c r="G8" s="90" t="s">
        <v>97</v>
      </c>
      <c r="H8" s="90" t="s">
        <v>97</v>
      </c>
      <c r="I8" s="90" t="s">
        <v>97</v>
      </c>
      <c r="J8" s="90" t="s">
        <v>97</v>
      </c>
      <c r="K8" s="90" t="s">
        <v>97</v>
      </c>
      <c r="L8" s="90" t="s">
        <v>97</v>
      </c>
      <c r="M8" s="90" t="s">
        <v>97</v>
      </c>
      <c r="N8" s="90" t="s">
        <v>97</v>
      </c>
      <c r="O8" s="90" t="s">
        <v>97</v>
      </c>
      <c r="P8" s="90" t="s">
        <v>97</v>
      </c>
      <c r="Q8" s="142" t="s">
        <v>151</v>
      </c>
      <c r="R8" s="90" t="s">
        <v>98</v>
      </c>
      <c r="S8" s="90" t="s">
        <v>98</v>
      </c>
      <c r="T8" s="90" t="s">
        <v>98</v>
      </c>
      <c r="U8" s="90" t="s">
        <v>98</v>
      </c>
      <c r="V8" s="90" t="s">
        <v>98</v>
      </c>
      <c r="W8" s="90" t="s">
        <v>98</v>
      </c>
      <c r="X8" s="90" t="s">
        <v>98</v>
      </c>
    </row>
    <row r="9" spans="1:24" ht="13.5" customHeight="1">
      <c r="A9" s="90" t="s">
        <v>58</v>
      </c>
      <c r="B9" s="107">
        <v>1</v>
      </c>
      <c r="C9" s="107">
        <v>2</v>
      </c>
      <c r="D9" s="107">
        <v>3</v>
      </c>
      <c r="E9" s="107">
        <v>4</v>
      </c>
      <c r="F9" s="107">
        <v>5</v>
      </c>
      <c r="G9" s="107">
        <v>6</v>
      </c>
      <c r="H9" s="107">
        <v>7</v>
      </c>
      <c r="I9" s="107">
        <v>8</v>
      </c>
      <c r="J9" s="107">
        <v>9</v>
      </c>
      <c r="K9" s="107">
        <v>10</v>
      </c>
      <c r="L9" s="107">
        <v>11</v>
      </c>
      <c r="M9" s="107">
        <v>12</v>
      </c>
      <c r="N9" s="107">
        <v>13</v>
      </c>
      <c r="O9" s="107">
        <v>14</v>
      </c>
      <c r="P9" s="107">
        <v>15</v>
      </c>
      <c r="Q9" s="107">
        <v>16</v>
      </c>
      <c r="R9" s="107">
        <v>17</v>
      </c>
      <c r="S9" s="107">
        <v>18</v>
      </c>
      <c r="T9" s="107">
        <v>19</v>
      </c>
      <c r="U9" s="107">
        <v>20</v>
      </c>
      <c r="V9" s="107">
        <v>21</v>
      </c>
      <c r="W9" s="107">
        <v>22</v>
      </c>
      <c r="X9" s="107">
        <v>23</v>
      </c>
    </row>
    <row r="10" spans="1:24" s="101" customFormat="1" ht="13.5" customHeight="1">
      <c r="A10" s="91" t="s">
        <v>59</v>
      </c>
      <c r="B10" s="117">
        <f>SUM(C10:F10)</f>
        <v>4451</v>
      </c>
      <c r="C10" s="91">
        <v>291</v>
      </c>
      <c r="D10" s="91">
        <v>1449</v>
      </c>
      <c r="E10" s="91">
        <v>191</v>
      </c>
      <c r="F10" s="91">
        <v>2520</v>
      </c>
      <c r="G10" s="133">
        <f>SUM(H10:N10)</f>
        <v>31739</v>
      </c>
      <c r="H10" s="88">
        <v>4696</v>
      </c>
      <c r="I10" s="88">
        <v>20434</v>
      </c>
      <c r="J10" s="88">
        <v>5436</v>
      </c>
      <c r="K10" s="88">
        <v>947</v>
      </c>
      <c r="L10" s="88">
        <v>207</v>
      </c>
      <c r="M10" s="88">
        <v>12</v>
      </c>
      <c r="N10" s="88">
        <v>7</v>
      </c>
      <c r="O10" s="88">
        <v>7476</v>
      </c>
      <c r="P10" s="88">
        <v>4454</v>
      </c>
      <c r="Q10" s="143">
        <f>P10/O10</f>
        <v>0.595773140716961</v>
      </c>
      <c r="R10" s="144">
        <f>SUM(S10:X10)</f>
        <v>24463.23</v>
      </c>
      <c r="S10" s="145">
        <v>2440.43</v>
      </c>
      <c r="T10" s="146">
        <v>15364</v>
      </c>
      <c r="U10" s="145">
        <v>617.14</v>
      </c>
      <c r="V10" s="145">
        <v>3774.9</v>
      </c>
      <c r="W10" s="145">
        <v>1.1</v>
      </c>
      <c r="X10" s="145">
        <v>2265.66</v>
      </c>
    </row>
    <row r="11" spans="1:24" s="101" customFormat="1" ht="13.5" customHeight="1" hidden="1">
      <c r="A11" s="118"/>
      <c r="B11" s="119">
        <f>SUM(C10:F10)-B10</f>
        <v>0</v>
      </c>
      <c r="C11" s="120" t="s">
        <v>61</v>
      </c>
      <c r="D11" s="120"/>
      <c r="E11" s="120"/>
      <c r="F11" s="120"/>
      <c r="G11" s="134">
        <f>SUM(H10:N10)-G10</f>
        <v>0</v>
      </c>
      <c r="H11" s="135" t="s">
        <v>61</v>
      </c>
      <c r="I11" s="135"/>
      <c r="J11" s="135"/>
      <c r="K11" s="135"/>
      <c r="L11" s="135"/>
      <c r="M11" s="135"/>
      <c r="N11" s="135"/>
      <c r="O11" s="135"/>
      <c r="P11" s="135"/>
      <c r="Q11" s="147">
        <f>P10/O10</f>
        <v>0.595773140716961</v>
      </c>
      <c r="R11" s="134">
        <f>SUM(S10:X10)</f>
        <v>24463.23</v>
      </c>
      <c r="S11" s="135"/>
      <c r="T11" s="135"/>
      <c r="U11" s="135"/>
      <c r="V11" s="135"/>
      <c r="W11" s="135"/>
      <c r="X11" s="135"/>
    </row>
    <row r="12" spans="1:24" s="101" customFormat="1" ht="13.5" customHeight="1" hidden="1">
      <c r="A12" s="118"/>
      <c r="B12" s="120"/>
      <c r="C12" s="120"/>
      <c r="D12" s="120"/>
      <c r="E12" s="120"/>
      <c r="F12" s="120"/>
      <c r="G12" s="134">
        <f>SUM('3、律师业务统计表一'!E10,'3、律师业务统计表一'!L10,'3、律师业务统计表一'!Y10,'3、律师业务统计表一'!Z10,'3、律师业务统计表一'!AA10,'3、律师业务统计表一'!AO10,'3、律师业务统计表一'!AP10,'5、律师公益法律服务统计表'!B10)-G10-'5、律师公益法律服务统计表'!C10</f>
        <v>0</v>
      </c>
      <c r="H12" s="135">
        <f>'3、律师业务统计表一'!E10+'3、律师业务统计表一'!L10+'3、律师业务统计表一'!Y10+'3、律师业务统计表一'!Z10+'3、律师业务统计表一'!AA10+'3、律师业务统计表一'!AO10+'3、律师业务统计表一'!AP10+'5、律师公益法律服务统计表'!B10</f>
        <v>38455</v>
      </c>
      <c r="I12" s="135"/>
      <c r="J12" s="135"/>
      <c r="K12" s="135"/>
      <c r="L12" s="135"/>
      <c r="M12" s="135"/>
      <c r="N12" s="135"/>
      <c r="O12" s="135"/>
      <c r="P12" s="135"/>
      <c r="Q12" s="135" t="s">
        <v>153</v>
      </c>
      <c r="R12" s="135"/>
      <c r="S12" s="135"/>
      <c r="T12" s="135"/>
      <c r="U12" s="135"/>
      <c r="V12" s="135"/>
      <c r="W12" s="135"/>
      <c r="X12" s="135"/>
    </row>
    <row r="13" spans="1:24" ht="15.75" customHeight="1">
      <c r="A13" s="99"/>
      <c r="B13" s="99"/>
      <c r="C13" s="99"/>
      <c r="D13" s="99"/>
      <c r="E13" s="99"/>
      <c r="F13" s="99"/>
      <c r="G13" s="99"/>
      <c r="H13" s="99"/>
      <c r="I13" s="99"/>
      <c r="J13" s="99"/>
      <c r="K13" s="99"/>
      <c r="L13" s="99"/>
      <c r="M13" s="99"/>
      <c r="N13" s="99"/>
      <c r="O13" s="99"/>
      <c r="P13" s="99"/>
      <c r="Q13" s="99"/>
      <c r="R13" s="99"/>
      <c r="S13" s="99"/>
      <c r="T13" s="99"/>
      <c r="U13" s="99"/>
      <c r="V13" s="99"/>
      <c r="W13" s="99"/>
      <c r="X13" s="99"/>
    </row>
    <row r="14" spans="1:24" ht="99.75" customHeight="1">
      <c r="A14" s="136" t="s">
        <v>188</v>
      </c>
      <c r="B14" s="136"/>
      <c r="C14" s="136"/>
      <c r="D14" s="136"/>
      <c r="E14" s="136"/>
      <c r="F14" s="136"/>
      <c r="G14" s="136"/>
      <c r="H14" s="136"/>
      <c r="I14" s="136"/>
      <c r="J14" s="136"/>
      <c r="K14" s="136"/>
      <c r="L14" s="136"/>
      <c r="M14" s="136"/>
      <c r="N14" s="136"/>
      <c r="O14" s="136"/>
      <c r="P14" s="136"/>
      <c r="Q14" s="136"/>
      <c r="R14" s="136"/>
      <c r="S14" s="136"/>
      <c r="T14" s="136"/>
      <c r="U14" s="136"/>
      <c r="V14" s="136"/>
      <c r="W14" s="136"/>
      <c r="X14" s="136"/>
    </row>
    <row r="15" spans="1:8" ht="33" customHeight="1">
      <c r="A15" s="137"/>
      <c r="B15" s="137"/>
      <c r="C15" s="137"/>
      <c r="D15" s="137"/>
      <c r="E15" s="137"/>
      <c r="F15" s="137"/>
      <c r="G15" s="138"/>
      <c r="H15" s="138"/>
    </row>
    <row r="16" spans="1:8" ht="33" customHeight="1">
      <c r="A16" s="137"/>
      <c r="B16" s="137"/>
      <c r="C16" s="137"/>
      <c r="D16" s="137"/>
      <c r="E16" s="137"/>
      <c r="F16" s="137"/>
      <c r="G16" s="138"/>
      <c r="H16" s="138"/>
    </row>
    <row r="17" spans="1:8" ht="33" customHeight="1">
      <c r="A17" s="137"/>
      <c r="B17" s="137"/>
      <c r="C17" s="137"/>
      <c r="D17" s="137"/>
      <c r="E17" s="137"/>
      <c r="F17" s="137"/>
      <c r="G17" s="138"/>
      <c r="H17" s="138"/>
    </row>
    <row r="18" spans="1:8" ht="33" customHeight="1">
      <c r="A18" s="137"/>
      <c r="B18" s="137"/>
      <c r="C18" s="137"/>
      <c r="D18" s="137"/>
      <c r="E18" s="137"/>
      <c r="F18" s="137"/>
      <c r="G18" s="138"/>
      <c r="H18" s="138"/>
    </row>
    <row r="19" spans="1:8" ht="33" customHeight="1">
      <c r="A19" s="137"/>
      <c r="B19" s="137"/>
      <c r="C19" s="137"/>
      <c r="D19" s="137"/>
      <c r="E19" s="137"/>
      <c r="F19" s="137"/>
      <c r="G19" s="138"/>
      <c r="H19" s="138"/>
    </row>
  </sheetData>
  <sheetProtection password="CC2F" sheet="1" formatCells="0" formatColumns="0" formatRows="0" insertRows="0" sort="0" autoFilter="0" pivotTables="0"/>
  <protectedRanges>
    <protectedRange sqref="A10" name="区域8"/>
    <protectedRange sqref="A2" name="区域4"/>
    <protectedRange sqref="A13" name="区域3"/>
    <protectedRange sqref="C10:F10" name="区域5"/>
    <protectedRange sqref="H10:P10" name="区域6"/>
    <protectedRange sqref="S10:X10" name="区域7"/>
  </protectedRanges>
  <mergeCells count="34">
    <mergeCell ref="A1:X1"/>
    <mergeCell ref="A2:X2"/>
    <mergeCell ref="B3:F3"/>
    <mergeCell ref="G3:Q3"/>
    <mergeCell ref="R3:X3"/>
    <mergeCell ref="C4:F4"/>
    <mergeCell ref="O4:Q4"/>
    <mergeCell ref="S4:X4"/>
    <mergeCell ref="A13:X13"/>
    <mergeCell ref="A14:X14"/>
    <mergeCell ref="A3:A7"/>
    <mergeCell ref="B4:B7"/>
    <mergeCell ref="C5:C7"/>
    <mergeCell ref="D5:D7"/>
    <mergeCell ref="E5:E7"/>
    <mergeCell ref="F5:F7"/>
    <mergeCell ref="G4:G7"/>
    <mergeCell ref="H4:H7"/>
    <mergeCell ref="I4:I7"/>
    <mergeCell ref="J4:J7"/>
    <mergeCell ref="K4:K7"/>
    <mergeCell ref="L4:L7"/>
    <mergeCell ref="M4:M7"/>
    <mergeCell ref="N4:N7"/>
    <mergeCell ref="O5:O7"/>
    <mergeCell ref="P5:P7"/>
    <mergeCell ref="Q5:Q7"/>
    <mergeCell ref="R4:R7"/>
    <mergeCell ref="S5:S7"/>
    <mergeCell ref="T5:T7"/>
    <mergeCell ref="U5:U7"/>
    <mergeCell ref="V5:V7"/>
    <mergeCell ref="W5:W7"/>
    <mergeCell ref="X5:X7"/>
  </mergeCells>
  <printOptions horizontalCentered="1" verticalCentered="1"/>
  <pageMargins left="0.59" right="0.59" top="0.7900000000000001" bottom="0.7900000000000001" header="0.59" footer="0.59"/>
  <pageSetup fitToHeight="1" fitToWidth="1" horizontalDpi="600" verticalDpi="600" orientation="landscape" paperSize="9" scale="92"/>
  <headerFooter scaleWithDoc="0">
    <oddFooter>&amp;C&amp;11 55</oddFooter>
  </headerFooter>
  <ignoredErrors>
    <ignoredError sqref="G10" formulaRange="1"/>
  </ignoredErrors>
</worksheet>
</file>

<file path=xl/worksheets/sheet8.xml><?xml version="1.0" encoding="utf-8"?>
<worksheet xmlns="http://schemas.openxmlformats.org/spreadsheetml/2006/main" xmlns:r="http://schemas.openxmlformats.org/officeDocument/2006/relationships">
  <sheetPr>
    <tabColor rgb="FFFFFF00"/>
  </sheetPr>
  <dimension ref="A2:F9"/>
  <sheetViews>
    <sheetView workbookViewId="0" topLeftCell="A1">
      <selection activeCell="C9" sqref="C9"/>
    </sheetView>
  </sheetViews>
  <sheetFormatPr defaultColWidth="8.625" defaultRowHeight="14.25"/>
  <cols>
    <col min="1" max="1" width="4.125" style="0" customWidth="1"/>
    <col min="3" max="6" width="27.625" style="0" customWidth="1"/>
  </cols>
  <sheetData>
    <row r="2" spans="1:6" ht="18" customHeight="1">
      <c r="A2" s="44" t="s">
        <v>66</v>
      </c>
      <c r="B2" s="44"/>
      <c r="C2" s="44">
        <v>1</v>
      </c>
      <c r="D2" s="44">
        <v>2</v>
      </c>
      <c r="E2" s="44">
        <v>3</v>
      </c>
      <c r="F2" s="44">
        <v>4</v>
      </c>
    </row>
    <row r="3" spans="1:6" ht="45.75" customHeight="1">
      <c r="A3" s="45" t="s">
        <v>2</v>
      </c>
      <c r="B3" s="44" t="s">
        <v>67</v>
      </c>
      <c r="C3" s="11" t="s">
        <v>189</v>
      </c>
      <c r="D3" s="11" t="s">
        <v>190</v>
      </c>
      <c r="E3" s="11" t="s">
        <v>191</v>
      </c>
      <c r="F3" s="11" t="s">
        <v>192</v>
      </c>
    </row>
    <row r="4" spans="1:6" ht="45.75" customHeight="1">
      <c r="A4" s="46"/>
      <c r="B4" s="44" t="s">
        <v>70</v>
      </c>
      <c r="C4" s="11"/>
      <c r="D4" s="11"/>
      <c r="E4" s="11"/>
      <c r="F4" s="47"/>
    </row>
    <row r="5" spans="1:6" ht="45.75" customHeight="1">
      <c r="A5" s="48"/>
      <c r="B5" s="45" t="s">
        <v>71</v>
      </c>
      <c r="C5" s="49" t="s">
        <v>106</v>
      </c>
      <c r="D5" s="49" t="s">
        <v>106</v>
      </c>
      <c r="E5" s="80" t="s">
        <v>106</v>
      </c>
      <c r="F5" s="49" t="s">
        <v>106</v>
      </c>
    </row>
    <row r="6" spans="1:6" ht="19.5" customHeight="1">
      <c r="A6" s="44" t="s">
        <v>66</v>
      </c>
      <c r="B6" s="44"/>
      <c r="C6" s="47">
        <v>5</v>
      </c>
      <c r="D6" s="47">
        <v>6</v>
      </c>
      <c r="E6" s="47">
        <v>7</v>
      </c>
      <c r="F6" s="47">
        <v>8</v>
      </c>
    </row>
    <row r="7" spans="1:6" ht="45.75" customHeight="1">
      <c r="A7" s="45" t="s">
        <v>2</v>
      </c>
      <c r="B7" s="44" t="s">
        <v>67</v>
      </c>
      <c r="C7" s="11" t="s">
        <v>193</v>
      </c>
      <c r="D7" s="11"/>
      <c r="E7" s="11"/>
      <c r="F7" s="11"/>
    </row>
    <row r="8" spans="1:6" ht="45.75" customHeight="1">
      <c r="A8" s="46"/>
      <c r="B8" s="44" t="s">
        <v>70</v>
      </c>
      <c r="C8" s="47"/>
      <c r="D8" s="47"/>
      <c r="E8" s="47"/>
      <c r="F8" s="47"/>
    </row>
    <row r="9" spans="1:6" ht="45.75" customHeight="1">
      <c r="A9" s="48"/>
      <c r="B9" s="44" t="s">
        <v>71</v>
      </c>
      <c r="C9" s="49" t="str">
        <f>IF('4、律师业务统计表二'!G12=0,"正确","错误")</f>
        <v>正确</v>
      </c>
      <c r="D9" s="44"/>
      <c r="E9" s="47"/>
      <c r="F9" s="47"/>
    </row>
  </sheetData>
  <sheetProtection password="CC2F" sheet="1" formatCells="0" formatColumns="0" formatRows="0"/>
  <mergeCells count="4">
    <mergeCell ref="A2:B2"/>
    <mergeCell ref="A6:B6"/>
    <mergeCell ref="A3:A5"/>
    <mergeCell ref="A7:A9"/>
  </mergeCells>
  <conditionalFormatting sqref="C4:F9">
    <cfRule type="expression" priority="1" dxfId="0" stopIfTrue="1">
      <formula>NOT(ISERROR(SEARCH("错误",C4)))</formula>
    </cfRule>
  </conditionalFormatting>
  <printOptions/>
  <pageMargins left="0.7" right="0.7" top="0.75" bottom="0.75" header="0.3" footer="0.3"/>
  <pageSetup horizontalDpi="600" verticalDpi="600" orientation="landscape" paperSize="8"/>
</worksheet>
</file>

<file path=xl/worksheets/sheet9.xml><?xml version="1.0" encoding="utf-8"?>
<worksheet xmlns="http://schemas.openxmlformats.org/spreadsheetml/2006/main" xmlns:r="http://schemas.openxmlformats.org/officeDocument/2006/relationships">
  <sheetPr>
    <pageSetUpPr fitToPage="1"/>
  </sheetPr>
  <dimension ref="A1:V13"/>
  <sheetViews>
    <sheetView view="pageBreakPreview" zoomScale="115" zoomScaleNormal="130" zoomScaleSheetLayoutView="115" workbookViewId="0" topLeftCell="A7">
      <selection activeCell="A12" sqref="A12:V12"/>
    </sheetView>
  </sheetViews>
  <sheetFormatPr defaultColWidth="9.00390625" defaultRowHeight="14.25"/>
  <cols>
    <col min="1" max="1" width="6.625" style="0" customWidth="1"/>
    <col min="2" max="22" width="5.875" style="0" customWidth="1"/>
  </cols>
  <sheetData>
    <row r="1" spans="1:22" ht="20.25">
      <c r="A1" s="111" t="s">
        <v>194</v>
      </c>
      <c r="B1" s="111"/>
      <c r="C1" s="111"/>
      <c r="D1" s="111"/>
      <c r="E1" s="111"/>
      <c r="F1" s="111"/>
      <c r="G1" s="111"/>
      <c r="H1" s="111"/>
      <c r="I1" s="111"/>
      <c r="J1" s="111"/>
      <c r="K1" s="111"/>
      <c r="L1" s="111"/>
      <c r="M1" s="111"/>
      <c r="N1" s="111"/>
      <c r="O1" s="111"/>
      <c r="P1" s="111"/>
      <c r="Q1" s="111"/>
      <c r="R1" s="111"/>
      <c r="S1" s="111"/>
      <c r="T1" s="111"/>
      <c r="U1" s="111"/>
      <c r="V1" s="111"/>
    </row>
    <row r="2" spans="1:22" ht="14.25" customHeight="1">
      <c r="A2" s="84" t="s">
        <v>195</v>
      </c>
      <c r="B2" s="84"/>
      <c r="C2" s="84"/>
      <c r="D2" s="84"/>
      <c r="E2" s="84"/>
      <c r="F2" s="84"/>
      <c r="G2" s="84"/>
      <c r="H2" s="84"/>
      <c r="I2" s="84"/>
      <c r="J2" s="84"/>
      <c r="K2" s="84"/>
      <c r="L2" s="84"/>
      <c r="M2" s="84"/>
      <c r="N2" s="84"/>
      <c r="O2" s="84"/>
      <c r="P2" s="84"/>
      <c r="Q2" s="84"/>
      <c r="R2" s="84"/>
      <c r="S2" s="84"/>
      <c r="T2" s="84"/>
      <c r="U2" s="84"/>
      <c r="V2" s="84"/>
    </row>
    <row r="3" spans="1:22" ht="18" customHeight="1">
      <c r="A3" s="112" t="s">
        <v>2</v>
      </c>
      <c r="B3" s="88" t="s">
        <v>196</v>
      </c>
      <c r="C3" s="88"/>
      <c r="D3" s="88"/>
      <c r="E3" s="88"/>
      <c r="F3" s="88"/>
      <c r="G3" s="88"/>
      <c r="H3" s="88"/>
      <c r="I3" s="88"/>
      <c r="J3" s="88"/>
      <c r="K3" s="88"/>
      <c r="L3" s="88"/>
      <c r="M3" s="88"/>
      <c r="N3" s="88"/>
      <c r="O3" s="88"/>
      <c r="P3" s="88"/>
      <c r="Q3" s="88"/>
      <c r="R3" s="88"/>
      <c r="S3" s="88"/>
      <c r="T3" s="88"/>
      <c r="U3" s="88"/>
      <c r="V3" s="88"/>
    </row>
    <row r="4" spans="1:22" ht="18" customHeight="1">
      <c r="A4" s="85"/>
      <c r="B4" s="112" t="s">
        <v>197</v>
      </c>
      <c r="C4" s="85" t="s">
        <v>198</v>
      </c>
      <c r="D4" s="88" t="s">
        <v>199</v>
      </c>
      <c r="E4" s="88"/>
      <c r="F4" s="88" t="s">
        <v>200</v>
      </c>
      <c r="G4" s="88"/>
      <c r="H4" s="88"/>
      <c r="I4" s="88"/>
      <c r="J4" s="123" t="s">
        <v>201</v>
      </c>
      <c r="K4" s="123"/>
      <c r="L4" s="123"/>
      <c r="M4" s="123"/>
      <c r="N4" s="123" t="s">
        <v>202</v>
      </c>
      <c r="O4" s="123"/>
      <c r="P4" s="123" t="s">
        <v>203</v>
      </c>
      <c r="Q4" s="123"/>
      <c r="R4" s="123"/>
      <c r="S4" s="123"/>
      <c r="T4" s="123"/>
      <c r="U4" s="123"/>
      <c r="V4" s="112" t="s">
        <v>204</v>
      </c>
    </row>
    <row r="5" spans="1:22" ht="19.5" customHeight="1">
      <c r="A5" s="85"/>
      <c r="B5" s="85"/>
      <c r="C5" s="85"/>
      <c r="D5" s="85" t="s">
        <v>205</v>
      </c>
      <c r="E5" s="85" t="s">
        <v>206</v>
      </c>
      <c r="F5" s="113" t="s">
        <v>118</v>
      </c>
      <c r="G5" s="114" t="s">
        <v>12</v>
      </c>
      <c r="H5" s="115"/>
      <c r="I5" s="115"/>
      <c r="J5" s="116" t="s">
        <v>207</v>
      </c>
      <c r="K5" s="116" t="s">
        <v>208</v>
      </c>
      <c r="L5" s="115" t="s">
        <v>209</v>
      </c>
      <c r="M5" s="115"/>
      <c r="N5" s="116" t="s">
        <v>210</v>
      </c>
      <c r="O5" s="116" t="s">
        <v>211</v>
      </c>
      <c r="P5" s="85" t="s">
        <v>212</v>
      </c>
      <c r="Q5" s="85" t="s">
        <v>213</v>
      </c>
      <c r="R5" s="85" t="s">
        <v>214</v>
      </c>
      <c r="S5" s="85" t="s">
        <v>215</v>
      </c>
      <c r="T5" s="85" t="s">
        <v>216</v>
      </c>
      <c r="U5" s="85" t="s">
        <v>95</v>
      </c>
      <c r="V5" s="85"/>
    </row>
    <row r="6" spans="1:22" ht="15" customHeight="1">
      <c r="A6" s="85"/>
      <c r="B6" s="85"/>
      <c r="C6" s="85"/>
      <c r="D6" s="85"/>
      <c r="E6" s="85"/>
      <c r="F6" s="85"/>
      <c r="G6" s="116" t="s">
        <v>217</v>
      </c>
      <c r="H6" s="116" t="s">
        <v>218</v>
      </c>
      <c r="I6" s="116" t="s">
        <v>219</v>
      </c>
      <c r="J6" s="116"/>
      <c r="K6" s="116"/>
      <c r="L6" s="116" t="s">
        <v>220</v>
      </c>
      <c r="M6" s="116" t="s">
        <v>221</v>
      </c>
      <c r="N6" s="116"/>
      <c r="O6" s="116"/>
      <c r="P6" s="85"/>
      <c r="Q6" s="85"/>
      <c r="R6" s="85"/>
      <c r="S6" s="85"/>
      <c r="T6" s="85"/>
      <c r="U6" s="85"/>
      <c r="V6" s="85"/>
    </row>
    <row r="7" spans="1:22" ht="228" customHeight="1">
      <c r="A7" s="85"/>
      <c r="B7" s="85"/>
      <c r="C7" s="85"/>
      <c r="D7" s="85"/>
      <c r="E7" s="85"/>
      <c r="F7" s="85"/>
      <c r="G7" s="116"/>
      <c r="H7" s="116"/>
      <c r="I7" s="116"/>
      <c r="J7" s="116"/>
      <c r="K7" s="116"/>
      <c r="L7" s="116"/>
      <c r="M7" s="116"/>
      <c r="N7" s="116"/>
      <c r="O7" s="116"/>
      <c r="P7" s="85"/>
      <c r="Q7" s="85"/>
      <c r="R7" s="85"/>
      <c r="S7" s="85"/>
      <c r="T7" s="85"/>
      <c r="U7" s="85"/>
      <c r="V7" s="85"/>
    </row>
    <row r="8" spans="1:22" s="109" customFormat="1" ht="18" customHeight="1">
      <c r="A8" s="88" t="s">
        <v>55</v>
      </c>
      <c r="B8" s="91" t="s">
        <v>97</v>
      </c>
      <c r="C8" s="85" t="s">
        <v>97</v>
      </c>
      <c r="D8" s="85" t="s">
        <v>56</v>
      </c>
      <c r="E8" s="90" t="s">
        <v>97</v>
      </c>
      <c r="F8" s="90" t="s">
        <v>97</v>
      </c>
      <c r="G8" s="90" t="s">
        <v>97</v>
      </c>
      <c r="H8" s="90" t="s">
        <v>97</v>
      </c>
      <c r="I8" s="90" t="s">
        <v>97</v>
      </c>
      <c r="J8" s="90" t="s">
        <v>56</v>
      </c>
      <c r="K8" s="90" t="s">
        <v>222</v>
      </c>
      <c r="L8" s="90" t="s">
        <v>222</v>
      </c>
      <c r="M8" s="90" t="s">
        <v>222</v>
      </c>
      <c r="N8" s="90" t="s">
        <v>56</v>
      </c>
      <c r="O8" s="90" t="s">
        <v>97</v>
      </c>
      <c r="P8" s="90" t="s">
        <v>97</v>
      </c>
      <c r="Q8" s="90" t="s">
        <v>97</v>
      </c>
      <c r="R8" s="90" t="s">
        <v>97</v>
      </c>
      <c r="S8" s="90" t="s">
        <v>97</v>
      </c>
      <c r="T8" s="90" t="s">
        <v>97</v>
      </c>
      <c r="U8" s="90" t="s">
        <v>97</v>
      </c>
      <c r="V8" s="90" t="s">
        <v>98</v>
      </c>
    </row>
    <row r="9" spans="1:22" s="109" customFormat="1" ht="18" customHeight="1">
      <c r="A9" s="90" t="s">
        <v>58</v>
      </c>
      <c r="B9" s="90">
        <v>1</v>
      </c>
      <c r="C9" s="90">
        <v>2</v>
      </c>
      <c r="D9" s="90">
        <v>3</v>
      </c>
      <c r="E9" s="90">
        <v>4</v>
      </c>
      <c r="F9" s="107">
        <v>5</v>
      </c>
      <c r="G9" s="107">
        <v>6</v>
      </c>
      <c r="H9" s="107">
        <v>7</v>
      </c>
      <c r="I9" s="107">
        <v>8</v>
      </c>
      <c r="J9" s="107">
        <v>9</v>
      </c>
      <c r="K9" s="107">
        <v>10</v>
      </c>
      <c r="L9" s="107">
        <v>11</v>
      </c>
      <c r="M9" s="107">
        <v>12</v>
      </c>
      <c r="N9" s="107">
        <v>13</v>
      </c>
      <c r="O9" s="107">
        <v>14</v>
      </c>
      <c r="P9" s="107">
        <v>15</v>
      </c>
      <c r="Q9" s="107">
        <v>16</v>
      </c>
      <c r="R9" s="107">
        <v>17</v>
      </c>
      <c r="S9" s="107">
        <v>18</v>
      </c>
      <c r="T9" s="107">
        <v>19</v>
      </c>
      <c r="U9" s="107">
        <v>20</v>
      </c>
      <c r="V9" s="107">
        <v>21</v>
      </c>
    </row>
    <row r="10" spans="1:22" s="110" customFormat="1" ht="18" customHeight="1">
      <c r="A10" s="91" t="s">
        <v>59</v>
      </c>
      <c r="B10" s="117">
        <f>C10+E10+F10+O10</f>
        <v>6946</v>
      </c>
      <c r="C10" s="91">
        <v>6716</v>
      </c>
      <c r="D10" s="91">
        <v>117</v>
      </c>
      <c r="E10" s="91">
        <v>132</v>
      </c>
      <c r="F10" s="91">
        <v>81</v>
      </c>
      <c r="G10" s="91">
        <v>69</v>
      </c>
      <c r="H10" s="91">
        <v>7</v>
      </c>
      <c r="I10" s="91">
        <v>25</v>
      </c>
      <c r="J10" s="91">
        <v>681</v>
      </c>
      <c r="K10" s="91">
        <v>2520</v>
      </c>
      <c r="L10" s="91">
        <v>2091</v>
      </c>
      <c r="M10" s="91">
        <v>429</v>
      </c>
      <c r="N10" s="91">
        <v>15</v>
      </c>
      <c r="O10" s="91">
        <v>17</v>
      </c>
      <c r="P10" s="91">
        <v>409</v>
      </c>
      <c r="Q10" s="91">
        <v>451</v>
      </c>
      <c r="R10" s="91">
        <v>299</v>
      </c>
      <c r="S10" s="91">
        <v>522</v>
      </c>
      <c r="T10" s="91">
        <v>127</v>
      </c>
      <c r="U10" s="91">
        <v>741</v>
      </c>
      <c r="V10" s="91">
        <v>83.21</v>
      </c>
    </row>
    <row r="11" spans="1:22" s="110" customFormat="1" ht="18" customHeight="1" hidden="1">
      <c r="A11" s="118" t="s">
        <v>152</v>
      </c>
      <c r="B11" s="119">
        <f>C10+E10+F10+O10</f>
        <v>6946</v>
      </c>
      <c r="C11" s="120"/>
      <c r="D11" s="120"/>
      <c r="E11" s="121"/>
      <c r="F11" s="121"/>
      <c r="G11" s="121"/>
      <c r="H11" s="121"/>
      <c r="I11" s="121"/>
      <c r="J11" s="121"/>
      <c r="K11" s="121"/>
      <c r="L11" s="121"/>
      <c r="M11" s="121"/>
      <c r="N11" s="121"/>
      <c r="O11" s="121"/>
      <c r="P11" s="121"/>
      <c r="Q11" s="121"/>
      <c r="R11" s="121"/>
      <c r="S11" s="121"/>
      <c r="T11" s="121"/>
      <c r="U11" s="121"/>
      <c r="V11" s="121"/>
    </row>
    <row r="12" spans="1:22" ht="18" customHeight="1">
      <c r="A12" s="122" t="s">
        <v>223</v>
      </c>
      <c r="B12" s="122"/>
      <c r="C12" s="122"/>
      <c r="D12" s="122"/>
      <c r="E12" s="122"/>
      <c r="F12" s="122"/>
      <c r="G12" s="122"/>
      <c r="H12" s="122"/>
      <c r="I12" s="122"/>
      <c r="J12" s="122"/>
      <c r="K12" s="122"/>
      <c r="L12" s="122"/>
      <c r="M12" s="122"/>
      <c r="N12" s="122"/>
      <c r="O12" s="122"/>
      <c r="P12" s="122"/>
      <c r="Q12" s="122"/>
      <c r="R12" s="122"/>
      <c r="S12" s="122"/>
      <c r="T12" s="122"/>
      <c r="U12" s="122"/>
      <c r="V12" s="122"/>
    </row>
    <row r="13" spans="1:22" ht="102.75" customHeight="1">
      <c r="A13" s="13" t="s">
        <v>224</v>
      </c>
      <c r="B13" s="13"/>
      <c r="C13" s="13"/>
      <c r="D13" s="13"/>
      <c r="E13" s="13"/>
      <c r="F13" s="13"/>
      <c r="G13" s="13"/>
      <c r="H13" s="13"/>
      <c r="I13" s="13"/>
      <c r="J13" s="13"/>
      <c r="K13" s="13"/>
      <c r="L13" s="13"/>
      <c r="M13" s="13"/>
      <c r="N13" s="13"/>
      <c r="O13" s="13"/>
      <c r="P13" s="13"/>
      <c r="Q13" s="13"/>
      <c r="R13" s="13"/>
      <c r="S13" s="13"/>
      <c r="T13" s="13"/>
      <c r="U13" s="13"/>
      <c r="V13" s="13"/>
    </row>
  </sheetData>
  <sheetProtection sheet="1" formatCells="0" formatColumns="0" formatRows="0" insertRows="0" sort="0" autoFilter="0" pivotTables="0"/>
  <protectedRanges>
    <protectedRange sqref="A2" name="区域3"/>
    <protectedRange sqref="A12" name="区域2"/>
    <protectedRange sqref="C10:V10" name="区域1"/>
    <protectedRange sqref="A13" name="区域4"/>
  </protectedRanges>
  <mergeCells count="34">
    <mergeCell ref="A1:V1"/>
    <mergeCell ref="A2:V2"/>
    <mergeCell ref="B3:V3"/>
    <mergeCell ref="D4:E4"/>
    <mergeCell ref="F4:I4"/>
    <mergeCell ref="J4:M4"/>
    <mergeCell ref="N4:O4"/>
    <mergeCell ref="P4:U4"/>
    <mergeCell ref="G5:I5"/>
    <mergeCell ref="L5:M5"/>
    <mergeCell ref="A12:V12"/>
    <mergeCell ref="A13:V13"/>
    <mergeCell ref="A3:A7"/>
    <mergeCell ref="B4:B7"/>
    <mergeCell ref="C4:C7"/>
    <mergeCell ref="D5:D7"/>
    <mergeCell ref="E5:E7"/>
    <mergeCell ref="F5:F7"/>
    <mergeCell ref="G6:G7"/>
    <mergeCell ref="H6:H7"/>
    <mergeCell ref="I6:I7"/>
    <mergeCell ref="J5:J7"/>
    <mergeCell ref="K5:K7"/>
    <mergeCell ref="L6:L7"/>
    <mergeCell ref="M6:M7"/>
    <mergeCell ref="N5:N7"/>
    <mergeCell ref="O5:O7"/>
    <mergeCell ref="P5:P7"/>
    <mergeCell ref="Q5:Q7"/>
    <mergeCell ref="R5:R7"/>
    <mergeCell ref="S5:S7"/>
    <mergeCell ref="T5:T7"/>
    <mergeCell ref="U5:U7"/>
    <mergeCell ref="V4:V7"/>
  </mergeCells>
  <printOptions horizontalCentered="1" verticalCentered="1"/>
  <pageMargins left="0.59" right="0.59" top="0.7900000000000001" bottom="0.7900000000000001" header="0.59" footer="0.59"/>
  <pageSetup fitToHeight="1" fitToWidth="1" horizontalDpi="600" verticalDpi="600" orientation="landscape" paperSize="9" scale="91"/>
  <headerFooter scaleWithDoc="0">
    <oddFooter>&amp;C&amp;11 56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司法部</dc:creator>
  <cp:keywords/>
  <dc:description/>
  <cp:lastModifiedBy>Jeru</cp:lastModifiedBy>
  <cp:lastPrinted>2018-07-17T06:24:02Z</cp:lastPrinted>
  <dcterms:created xsi:type="dcterms:W3CDTF">2006-12-12T06:24:14Z</dcterms:created>
  <dcterms:modified xsi:type="dcterms:W3CDTF">2020-07-24T09:10:32Z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